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a.shahbazian\Desktop\Abbas Shahbazian\Monthly Portfolio Of Investment\Avand\1405\"/>
    </mc:Choice>
  </mc:AlternateContent>
  <xr:revisionPtr revIDLastSave="0" documentId="13_ncr:1_{90BA7C95-8309-4540-92C4-6AD7C17F714F}" xr6:coauthVersionLast="47" xr6:coauthVersionMax="47" xr10:uidLastSave="{00000000-0000-0000-0000-000000000000}"/>
  <bookViews>
    <workbookView xWindow="-120" yWindow="-120" windowWidth="29040" windowHeight="15720" tabRatio="855" activeTab="11" xr2:uid="{00000000-000D-0000-FFFF-FFFF00000000}"/>
  </bookViews>
  <sheets>
    <sheet name="سهام" sheetId="1" r:id="rId1"/>
    <sheet name="واحدهای صندوق" sheetId="16" r:id="rId2"/>
    <sheet name="تبعی" sheetId="2" r:id="rId3"/>
    <sheet name="اوراق مشارکت" sheetId="3" r:id="rId4"/>
    <sheet name="تعدیل قیمت" sheetId="4" r:id="rId5"/>
    <sheet name="سپرده" sheetId="6" r:id="rId6"/>
    <sheet name="جمع درآمدها" sheetId="15" r:id="rId7"/>
    <sheet name="سایر درآمدها" sheetId="14" r:id="rId8"/>
    <sheet name="سرمایه‌گذاری در سهام" sheetId="11" r:id="rId9"/>
    <sheet name="سرمایه‌گذاری در صندوق" sheetId="17" r:id="rId10"/>
    <sheet name="سرمایه‌گذاری در اوراق بهادار" sheetId="12" r:id="rId11"/>
    <sheet name="مبالغ تخصیصی اوراق آوند" sheetId="18" r:id="rId12"/>
    <sheet name="درآمد سود سهام" sheetId="8" r:id="rId13"/>
    <sheet name="سود اوراق بهادار" sheetId="7" r:id="rId14"/>
    <sheet name="سود سپرده بانکی" sheetId="19" r:id="rId15"/>
    <sheet name="درآمد سپرده بانکی" sheetId="13" r:id="rId16"/>
    <sheet name="درآمد ناشی از فروش" sheetId="10" r:id="rId17"/>
    <sheet name="درآمد ناشی از تغییر قیمت اوراق" sheetId="9" r:id="rId18"/>
  </sheets>
  <definedNames>
    <definedName name="_xlnm.Print_Area" localSheetId="11">'مبالغ تخصیصی اوراق آوند'!$A$1:$H$28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9" i="17" l="1"/>
  <c r="U9" i="17"/>
  <c r="U10" i="17"/>
  <c r="U11" i="17"/>
  <c r="U12" i="17"/>
  <c r="U13" i="17"/>
  <c r="U14" i="17"/>
  <c r="U15" i="17"/>
  <c r="U16" i="17"/>
  <c r="U17" i="17"/>
  <c r="U18" i="17"/>
  <c r="U8" i="17"/>
  <c r="K19" i="17"/>
  <c r="K9" i="17"/>
  <c r="K10" i="17"/>
  <c r="K11" i="17"/>
  <c r="K12" i="17"/>
  <c r="K13" i="17"/>
  <c r="K14" i="17"/>
  <c r="K15" i="17"/>
  <c r="K16" i="17"/>
  <c r="K17" i="17"/>
  <c r="K18" i="17"/>
  <c r="K8" i="17"/>
  <c r="U11" i="11"/>
  <c r="U9" i="11"/>
  <c r="U10" i="11"/>
  <c r="U8" i="11"/>
  <c r="K11" i="11"/>
  <c r="K9" i="11"/>
  <c r="K10" i="11"/>
  <c r="K8" i="11"/>
  <c r="Y12" i="1"/>
  <c r="Y19" i="16"/>
  <c r="Y86" i="3"/>
  <c r="K95" i="6"/>
  <c r="E12" i="18"/>
  <c r="I8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Q15" i="9"/>
  <c r="Q68" i="9"/>
  <c r="Q67" i="9"/>
  <c r="Q66" i="9"/>
  <c r="Q65" i="9"/>
  <c r="Q64" i="9"/>
  <c r="Q63" i="9"/>
  <c r="Q62" i="9"/>
  <c r="Q61" i="9"/>
  <c r="Q60" i="9"/>
  <c r="Q59" i="9"/>
  <c r="Q58" i="9"/>
  <c r="Q57" i="9"/>
  <c r="Q56" i="9"/>
  <c r="Q55" i="9"/>
  <c r="Q54" i="9"/>
  <c r="Q53" i="9"/>
  <c r="Q52" i="9"/>
  <c r="Q51" i="9"/>
  <c r="Q50" i="9"/>
  <c r="Q49" i="9"/>
  <c r="Q48" i="9"/>
  <c r="Q47" i="9"/>
  <c r="Q46" i="9"/>
  <c r="Q45" i="9"/>
  <c r="Q44" i="9"/>
  <c r="Q43" i="9"/>
  <c r="Q42" i="9"/>
  <c r="Q41" i="9"/>
  <c r="Q40" i="9"/>
  <c r="Q39" i="9"/>
  <c r="Q38" i="9"/>
  <c r="Q37" i="9"/>
  <c r="Q36" i="9"/>
  <c r="Q35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Q18" i="9"/>
  <c r="Q17" i="9"/>
  <c r="Q16" i="9"/>
  <c r="Q14" i="9"/>
  <c r="Q13" i="9"/>
  <c r="Q12" i="9"/>
  <c r="Q11" i="9"/>
  <c r="Q10" i="9"/>
  <c r="Q9" i="9"/>
  <c r="Q8" i="9"/>
  <c r="S9" i="11"/>
  <c r="S10" i="11"/>
  <c r="S8" i="11"/>
  <c r="Q69" i="9" l="1"/>
  <c r="Q9" i="12" l="1"/>
  <c r="Q10" i="12"/>
  <c r="Q11" i="12"/>
  <c r="Q12" i="12"/>
  <c r="Q13" i="12"/>
  <c r="Q14" i="12"/>
  <c r="Q15" i="12"/>
  <c r="Q16" i="12"/>
  <c r="Q87" i="12" s="1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58" i="12"/>
  <c r="Q59" i="12"/>
  <c r="Q60" i="12"/>
  <c r="Q61" i="12"/>
  <c r="Q62" i="12"/>
  <c r="Q63" i="12"/>
  <c r="Q64" i="12"/>
  <c r="Q65" i="12"/>
  <c r="Q66" i="12"/>
  <c r="Q67" i="12"/>
  <c r="Q68" i="12"/>
  <c r="Q69" i="12"/>
  <c r="Q70" i="12"/>
  <c r="Q71" i="12"/>
  <c r="Q72" i="12"/>
  <c r="Q73" i="12"/>
  <c r="Q74" i="12"/>
  <c r="Q75" i="12"/>
  <c r="Q76" i="12"/>
  <c r="Q77" i="12"/>
  <c r="Q78" i="12"/>
  <c r="Q79" i="12"/>
  <c r="Q80" i="12"/>
  <c r="Q81" i="12"/>
  <c r="Q82" i="12"/>
  <c r="Q83" i="12"/>
  <c r="Q84" i="12"/>
  <c r="Q85" i="12"/>
  <c r="Q86" i="12"/>
  <c r="Q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" i="12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8" i="10"/>
  <c r="I9" i="10"/>
  <c r="I10" i="10"/>
  <c r="I11" i="10"/>
  <c r="I12" i="10"/>
  <c r="I13" i="10"/>
  <c r="I14" i="10"/>
  <c r="I28" i="10" s="1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8" i="10"/>
  <c r="G12" i="15"/>
  <c r="C11" i="15"/>
  <c r="C10" i="15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79" i="13"/>
  <c r="I80" i="13"/>
  <c r="I81" i="13"/>
  <c r="I82" i="13"/>
  <c r="I83" i="13"/>
  <c r="I84" i="13"/>
  <c r="I85" i="13"/>
  <c r="I86" i="13"/>
  <c r="I87" i="13"/>
  <c r="I88" i="13"/>
  <c r="I89" i="13"/>
  <c r="I90" i="13"/>
  <c r="I91" i="13"/>
  <c r="I92" i="13"/>
  <c r="I93" i="13"/>
  <c r="I94" i="13"/>
  <c r="I95" i="13"/>
  <c r="I96" i="13"/>
  <c r="I97" i="13"/>
  <c r="I98" i="13"/>
  <c r="I99" i="13"/>
  <c r="I100" i="13"/>
  <c r="I101" i="13"/>
  <c r="I102" i="13"/>
  <c r="I103" i="13"/>
  <c r="I104" i="13"/>
  <c r="I105" i="13"/>
  <c r="I106" i="13"/>
  <c r="I107" i="13"/>
  <c r="I108" i="13"/>
  <c r="I109" i="13"/>
  <c r="I110" i="13"/>
  <c r="I111" i="13"/>
  <c r="I112" i="13"/>
  <c r="I113" i="13"/>
  <c r="I114" i="13"/>
  <c r="I115" i="13"/>
  <c r="I116" i="13"/>
  <c r="I117" i="13"/>
  <c r="I118" i="13"/>
  <c r="I119" i="13"/>
  <c r="I120" i="13"/>
  <c r="I121" i="13"/>
  <c r="I122" i="13"/>
  <c r="I123" i="13"/>
  <c r="I124" i="13"/>
  <c r="I125" i="13"/>
  <c r="I126" i="13"/>
  <c r="I127" i="13"/>
  <c r="I128" i="13"/>
  <c r="I129" i="13"/>
  <c r="I130" i="13"/>
  <c r="I131" i="13"/>
  <c r="I132" i="13"/>
  <c r="I133" i="13"/>
  <c r="I134" i="13"/>
  <c r="I135" i="13"/>
  <c r="I136" i="13"/>
  <c r="I137" i="13"/>
  <c r="I138" i="13"/>
  <c r="I139" i="13"/>
  <c r="I140" i="13"/>
  <c r="I141" i="13"/>
  <c r="I142" i="13"/>
  <c r="I143" i="13"/>
  <c r="I144" i="13"/>
  <c r="I145" i="13"/>
  <c r="I146" i="13"/>
  <c r="I8" i="13"/>
  <c r="E9" i="13"/>
  <c r="E147" i="13" s="1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8" i="13"/>
  <c r="M9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3" i="19"/>
  <c r="M34" i="19"/>
  <c r="M35" i="19"/>
  <c r="M36" i="19"/>
  <c r="M37" i="19"/>
  <c r="M38" i="19"/>
  <c r="M39" i="19"/>
  <c r="M40" i="19"/>
  <c r="M41" i="19"/>
  <c r="M42" i="19"/>
  <c r="M43" i="19"/>
  <c r="M44" i="19"/>
  <c r="M45" i="19"/>
  <c r="M46" i="19"/>
  <c r="M47" i="19"/>
  <c r="M48" i="19"/>
  <c r="M49" i="19"/>
  <c r="M50" i="19"/>
  <c r="M51" i="19"/>
  <c r="M52" i="19"/>
  <c r="M53" i="19"/>
  <c r="M54" i="19"/>
  <c r="M55" i="19"/>
  <c r="M56" i="19"/>
  <c r="M57" i="19"/>
  <c r="M58" i="19"/>
  <c r="M59" i="19"/>
  <c r="M60" i="19"/>
  <c r="M61" i="19"/>
  <c r="M62" i="19"/>
  <c r="M63" i="19"/>
  <c r="M64" i="19"/>
  <c r="M65" i="19"/>
  <c r="M66" i="19"/>
  <c r="M67" i="19"/>
  <c r="M68" i="19"/>
  <c r="M69" i="19"/>
  <c r="M70" i="19"/>
  <c r="M71" i="19"/>
  <c r="M72" i="19"/>
  <c r="M73" i="19"/>
  <c r="M74" i="19"/>
  <c r="M75" i="19"/>
  <c r="M76" i="19"/>
  <c r="M77" i="19"/>
  <c r="M78" i="19"/>
  <c r="M79" i="19"/>
  <c r="M80" i="19"/>
  <c r="M81" i="19"/>
  <c r="M82" i="19"/>
  <c r="M83" i="19"/>
  <c r="M84" i="19"/>
  <c r="M85" i="19"/>
  <c r="M86" i="19"/>
  <c r="M87" i="19"/>
  <c r="M88" i="19"/>
  <c r="M89" i="19"/>
  <c r="M90" i="19"/>
  <c r="M91" i="19"/>
  <c r="M92" i="19"/>
  <c r="M93" i="19"/>
  <c r="M94" i="19"/>
  <c r="M95" i="19"/>
  <c r="M96" i="19"/>
  <c r="M97" i="19"/>
  <c r="M98" i="19"/>
  <c r="M99" i="19"/>
  <c r="M100" i="19"/>
  <c r="M101" i="19"/>
  <c r="M102" i="19"/>
  <c r="M103" i="19"/>
  <c r="M104" i="19"/>
  <c r="M105" i="19"/>
  <c r="M106" i="19"/>
  <c r="M107" i="19"/>
  <c r="M108" i="19"/>
  <c r="M109" i="19"/>
  <c r="M110" i="19"/>
  <c r="M111" i="19"/>
  <c r="M112" i="19"/>
  <c r="M113" i="19"/>
  <c r="M114" i="19"/>
  <c r="M115" i="19"/>
  <c r="M116" i="19"/>
  <c r="M117" i="19"/>
  <c r="M118" i="19"/>
  <c r="M119" i="19"/>
  <c r="M120" i="19"/>
  <c r="M121" i="19"/>
  <c r="M122" i="19"/>
  <c r="M123" i="19"/>
  <c r="M124" i="19"/>
  <c r="M125" i="19"/>
  <c r="M126" i="19"/>
  <c r="M127" i="19"/>
  <c r="M128" i="19"/>
  <c r="M129" i="19"/>
  <c r="M130" i="19"/>
  <c r="M131" i="19"/>
  <c r="M132" i="19"/>
  <c r="M133" i="19"/>
  <c r="M134" i="19"/>
  <c r="M135" i="19"/>
  <c r="M136" i="19"/>
  <c r="M137" i="19"/>
  <c r="M138" i="19"/>
  <c r="M139" i="19"/>
  <c r="M140" i="19"/>
  <c r="M141" i="19"/>
  <c r="M142" i="19"/>
  <c r="M143" i="19"/>
  <c r="M144" i="19"/>
  <c r="M145" i="19"/>
  <c r="M146" i="19"/>
  <c r="M8" i="19"/>
  <c r="G9" i="19"/>
  <c r="G147" i="19" s="1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G99" i="19"/>
  <c r="G100" i="19"/>
  <c r="G101" i="19"/>
  <c r="G102" i="19"/>
  <c r="G103" i="19"/>
  <c r="G104" i="19"/>
  <c r="G105" i="19"/>
  <c r="G106" i="19"/>
  <c r="G107" i="19"/>
  <c r="G108" i="19"/>
  <c r="G109" i="19"/>
  <c r="G110" i="19"/>
  <c r="G111" i="19"/>
  <c r="G112" i="19"/>
  <c r="G113" i="19"/>
  <c r="G114" i="19"/>
  <c r="G115" i="19"/>
  <c r="G116" i="19"/>
  <c r="G117" i="19"/>
  <c r="G118" i="19"/>
  <c r="G119" i="19"/>
  <c r="G120" i="19"/>
  <c r="G121" i="19"/>
  <c r="G122" i="19"/>
  <c r="G123" i="19"/>
  <c r="G124" i="19"/>
  <c r="G125" i="19"/>
  <c r="G126" i="19"/>
  <c r="G127" i="19"/>
  <c r="G128" i="19"/>
  <c r="G129" i="19"/>
  <c r="G130" i="19"/>
  <c r="G131" i="19"/>
  <c r="G132" i="19"/>
  <c r="G133" i="19"/>
  <c r="G134" i="19"/>
  <c r="G135" i="19"/>
  <c r="G136" i="19"/>
  <c r="G137" i="19"/>
  <c r="G138" i="19"/>
  <c r="G139" i="19"/>
  <c r="G140" i="19"/>
  <c r="G141" i="19"/>
  <c r="G142" i="19"/>
  <c r="G143" i="19"/>
  <c r="G144" i="19"/>
  <c r="G145" i="19"/>
  <c r="G146" i="19"/>
  <c r="G8" i="19"/>
  <c r="S9" i="17"/>
  <c r="S10" i="17"/>
  <c r="S11" i="17"/>
  <c r="S12" i="17"/>
  <c r="S13" i="17"/>
  <c r="S14" i="17"/>
  <c r="S15" i="17"/>
  <c r="S16" i="17"/>
  <c r="S17" i="17"/>
  <c r="S18" i="17"/>
  <c r="S8" i="17"/>
  <c r="I9" i="17"/>
  <c r="I10" i="17"/>
  <c r="I11" i="17"/>
  <c r="I12" i="17"/>
  <c r="I13" i="17"/>
  <c r="I14" i="17"/>
  <c r="I15" i="17"/>
  <c r="I16" i="17"/>
  <c r="I17" i="17"/>
  <c r="I18" i="17"/>
  <c r="I8" i="17"/>
  <c r="K53" i="4"/>
  <c r="K147" i="19"/>
  <c r="I147" i="19"/>
  <c r="E147" i="19"/>
  <c r="C147" i="19"/>
  <c r="Q19" i="17"/>
  <c r="O19" i="17"/>
  <c r="M19" i="17"/>
  <c r="G19" i="17"/>
  <c r="E19" i="17"/>
  <c r="C19" i="17"/>
  <c r="W19" i="16"/>
  <c r="U19" i="16"/>
  <c r="O19" i="16"/>
  <c r="K19" i="16"/>
  <c r="G19" i="16"/>
  <c r="E19" i="16"/>
  <c r="E11" i="14"/>
  <c r="C11" i="14"/>
  <c r="G147" i="13"/>
  <c r="C147" i="13"/>
  <c r="O87" i="12"/>
  <c r="M87" i="12"/>
  <c r="K87" i="12"/>
  <c r="G87" i="12"/>
  <c r="E87" i="12"/>
  <c r="C87" i="12"/>
  <c r="S11" i="11"/>
  <c r="Q11" i="11"/>
  <c r="O11" i="11"/>
  <c r="M11" i="11"/>
  <c r="I11" i="11"/>
  <c r="C7" i="15" s="1"/>
  <c r="G11" i="11"/>
  <c r="E11" i="11"/>
  <c r="C11" i="11"/>
  <c r="O28" i="10"/>
  <c r="M28" i="10"/>
  <c r="G28" i="10"/>
  <c r="E28" i="10"/>
  <c r="O69" i="9"/>
  <c r="M69" i="9"/>
  <c r="I69" i="9"/>
  <c r="G69" i="9"/>
  <c r="E69" i="9"/>
  <c r="S10" i="8"/>
  <c r="Q10" i="8"/>
  <c r="O10" i="8"/>
  <c r="M10" i="8"/>
  <c r="K10" i="8"/>
  <c r="I10" i="8"/>
  <c r="M56" i="7"/>
  <c r="K56" i="7"/>
  <c r="I56" i="7"/>
  <c r="G56" i="7"/>
  <c r="E56" i="7"/>
  <c r="C56" i="7"/>
  <c r="I95" i="6"/>
  <c r="G95" i="6"/>
  <c r="E95" i="6"/>
  <c r="C95" i="6"/>
  <c r="W86" i="3"/>
  <c r="U86" i="3"/>
  <c r="O86" i="3"/>
  <c r="K86" i="3"/>
  <c r="G86" i="3"/>
  <c r="E86" i="3"/>
  <c r="W12" i="1"/>
  <c r="U12" i="1"/>
  <c r="O12" i="1"/>
  <c r="K12" i="1"/>
  <c r="G12" i="1"/>
  <c r="E12" i="1"/>
  <c r="I19" i="17" l="1"/>
  <c r="C8" i="15" s="1"/>
  <c r="S19" i="17"/>
  <c r="I87" i="12"/>
  <c r="C9" i="15" s="1"/>
  <c r="Q28" i="10"/>
  <c r="I147" i="13"/>
  <c r="M147" i="19"/>
  <c r="C12" i="15" l="1"/>
  <c r="E8" i="15" s="1"/>
  <c r="E9" i="15" l="1"/>
  <c r="E11" i="15"/>
  <c r="E7" i="15"/>
  <c r="E10" i="15"/>
  <c r="E12" i="15" l="1"/>
</calcChain>
</file>

<file path=xl/sharedStrings.xml><?xml version="1.0" encoding="utf-8"?>
<sst xmlns="http://schemas.openxmlformats.org/spreadsheetml/2006/main" count="2184" uniqueCount="304">
  <si>
    <t>صندوق سرمایه‌گذاری ثابت آوند مفید</t>
  </si>
  <si>
    <t>صورت وضعیت پورتفوی</t>
  </si>
  <si>
    <t>برای ماه منتهی به 1405/06/31</t>
  </si>
  <si>
    <t>نام شرکت</t>
  </si>
  <si>
    <t>1405/05/31</t>
  </si>
  <si>
    <t>تغییرات طی دوره</t>
  </si>
  <si>
    <t>1405/06/31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</si>
  <si>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</si>
  <si>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</si>
  <si>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</si>
  <si>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</si>
  <si>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</si>
  <si>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</si>
  <si>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</si>
  <si>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</si>
  <si>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 معادن وص.معدنی خاورمیانه</t>
  </si>
  <si>
    <t>صندوق س سهامی بیدار-اهرمی - واحد عادی</t>
  </si>
  <si>
    <t>صندوق س صنایع مفید1- بخشی</t>
  </si>
  <si>
    <t>صندوق س صنایع مفید4-بخشی</t>
  </si>
  <si>
    <t>صندوق س.توسعه اندوخته آینده-س</t>
  </si>
  <si>
    <t>صندوق سرمایه‌گذاری بازنشستگی تکمیلی آتیه مفید</t>
  </si>
  <si>
    <t>صندوق سرمایه‌گذاری مشترک امید توسعه</t>
  </si>
  <si>
    <t>صندوق سرمایه‌گذاری مشترک پیشتاز</t>
  </si>
  <si>
    <t>صندوق سرمایه‌گذاری مشترک پیشرو</t>
  </si>
  <si>
    <t>صندوق طلای عیار مفید</t>
  </si>
  <si>
    <t>فولاد هرمزگان جنوب</t>
  </si>
  <si>
    <t>ص س. پروژه برق خورشیدی</t>
  </si>
  <si>
    <t>امتیاز تسهیلات مسکن سال1405</t>
  </si>
  <si>
    <t/>
  </si>
  <si>
    <t>تعداد اوراق تبعی</t>
  </si>
  <si>
    <t>قیمت اعمال</t>
  </si>
  <si>
    <t>تاریخ اعمال</t>
  </si>
  <si>
    <t>نرخ موثر</t>
  </si>
  <si>
    <t>اختیارف ت میدکو-7290-05/08/16</t>
  </si>
  <si>
    <t>1405/08/16</t>
  </si>
  <si>
    <t>اختیارف.ت.هرمز-2193-050818</t>
  </si>
  <si>
    <t>1405/08/18</t>
  </si>
  <si>
    <t>اطلاعات اوراق بهادار با درآمد ثابت</t>
  </si>
  <si>
    <t>نام اوراق</t>
  </si>
  <si>
    <t>قیمت بازار هر ورقه</t>
  </si>
  <si>
    <t>سلف استاندارد خودروی کرمان</t>
  </si>
  <si>
    <t>سلف شیرفرادما سولیکو</t>
  </si>
  <si>
    <t>سلف موازی میلگرد تبریز</t>
  </si>
  <si>
    <t>سلف موازی هیدروکربن آفتاب053</t>
  </si>
  <si>
    <t>1.00%</t>
  </si>
  <si>
    <t>اجاره اهداف مفید 14070531</t>
  </si>
  <si>
    <t>اسناد خزانه-م11بودجه02-050720</t>
  </si>
  <si>
    <t>اسناد خزانه-م12بودجه02-050916</t>
  </si>
  <si>
    <t>اسناد خزانه-م13بودجه02-051021</t>
  </si>
  <si>
    <t>0.06%</t>
  </si>
  <si>
    <t>اسنادخزانه-م10بودجه02-051112</t>
  </si>
  <si>
    <t>اسنادخزانه-م2بودجه02-050923</t>
  </si>
  <si>
    <t>صکوک اجاره وکغدیر707-بدون ضامن</t>
  </si>
  <si>
    <t>صکوک مرابحه پاکشو603-3ماهه23%</t>
  </si>
  <si>
    <t>صکوک مرابحه دعبید69-3ماهه23%</t>
  </si>
  <si>
    <t>صکوک مرابحه دعبید803-بدون ضامن</t>
  </si>
  <si>
    <t>گام بانک پارسیان0508</t>
  </si>
  <si>
    <t>گام بانک پارسیان0603</t>
  </si>
  <si>
    <t>گام بانک تجارت0506</t>
  </si>
  <si>
    <t>گام بانک سینا0602</t>
  </si>
  <si>
    <t>گام بانک سینا0604</t>
  </si>
  <si>
    <t>گواهی اعتبار مولد رفاه14051030</t>
  </si>
  <si>
    <t>گواهی اعتبار مولد رفاه14051130</t>
  </si>
  <si>
    <t>گواهی اعتبار مولد رفاه14051228</t>
  </si>
  <si>
    <t>گواهی اعتبار مولد شهر14060331</t>
  </si>
  <si>
    <t>گواهی اعتبار مولد شهر14060431</t>
  </si>
  <si>
    <t>گواهی اعتبارمولد رفاه14050930</t>
  </si>
  <si>
    <t>گواهی اعتبارمولد رفاه14060131</t>
  </si>
  <si>
    <t>گواهی اعتبارمولد شهر14050631</t>
  </si>
  <si>
    <t>گواهی اعتبارمولد شهر14050830</t>
  </si>
  <si>
    <t>گواهی اعتبارمولد شهر14050930</t>
  </si>
  <si>
    <t>گواهی اعتبارمولد شهر14051030</t>
  </si>
  <si>
    <t>گواهی اعتبارمولد گردشگری050830</t>
  </si>
  <si>
    <t>گواهی اعتبارمولد گردشگری050930</t>
  </si>
  <si>
    <t>گواهی اعتبارمولد ملی14050631</t>
  </si>
  <si>
    <t>گواهی اعتبارمولد ملی14050830</t>
  </si>
  <si>
    <t>گواهی اعتبارمولد کشاورزی050631</t>
  </si>
  <si>
    <t>گواهی اعتبارمولد کشاورزی050930</t>
  </si>
  <si>
    <t>مرابحه اورند پیشرو-مفید051118</t>
  </si>
  <si>
    <t>مرابحه حایرتهران14060910</t>
  </si>
  <si>
    <t>مرابحه داروسازی کوثر14060422</t>
  </si>
  <si>
    <t>مرابحه طب پلاستیک نوین14060821</t>
  </si>
  <si>
    <t>مرابحه طبیعت سبز-مفید060920</t>
  </si>
  <si>
    <t>مرابحه طبیعت سبز-مفید070311</t>
  </si>
  <si>
    <t>مرابحه عام دولت 165-ش.خ051212</t>
  </si>
  <si>
    <t>1.79%</t>
  </si>
  <si>
    <t>مرابحه عام دولت159-ش.خ050811</t>
  </si>
  <si>
    <t>مرابحه عام دولت172-ش.خ050623</t>
  </si>
  <si>
    <t>مرابحه عام دولت175-ش.خ060327</t>
  </si>
  <si>
    <t>مرابحه عام دولت194-ش.خ060504</t>
  </si>
  <si>
    <t>مرابحه عام دولت201-ش.خ060430</t>
  </si>
  <si>
    <t>مرابحه عام دولت206-ش.خ051114</t>
  </si>
  <si>
    <t>مرابحه عام دولت208-ش.خ060714</t>
  </si>
  <si>
    <t>مرابحه عام دولت210-ش.خ051121</t>
  </si>
  <si>
    <t>مرابحه عام دولت225-ش.خ060814</t>
  </si>
  <si>
    <t>مرابحه عام دولت230-ش.خ070628</t>
  </si>
  <si>
    <t>مرابحه عام دولت231-ش.خ060825</t>
  </si>
  <si>
    <t>مرابحه عام دولت249-ش.خ060827</t>
  </si>
  <si>
    <t>مرابحه عام دولت250-ش.خ070205</t>
  </si>
  <si>
    <t>مرابحه عام دولت256-ش.خ070318</t>
  </si>
  <si>
    <t>مرابحه عام دولت257-ش.خ060825</t>
  </si>
  <si>
    <t>مرابحه عام دولت269-ش.خ071021</t>
  </si>
  <si>
    <t>مرابحه نفت و گاز سرو071226</t>
  </si>
  <si>
    <t>مرابحه کاسپین تامین 070625</t>
  </si>
  <si>
    <t>مشارکت ش قم0612-3 ماهه 20.5%</t>
  </si>
  <si>
    <t>مرابحه عام دولت279-ش.خ080218</t>
  </si>
  <si>
    <t>مرابحه عام دولت242-ش.خ070806</t>
  </si>
  <si>
    <t>مرابحه عام دولت291-ش.خ070509</t>
  </si>
  <si>
    <t>1405/04/09</t>
  </si>
  <si>
    <t>مرابحه عام دولت292-ش.خ070909</t>
  </si>
  <si>
    <t>مرابحه عام دولت191-ش.خ060328</t>
  </si>
  <si>
    <t>صکوک مرابحه گل گهر760-3ماهه23%</t>
  </si>
  <si>
    <t>مرابحه عام دولت298-ش.خ080414</t>
  </si>
  <si>
    <t>گواهی اعتبارمولد ت.تعاون060231</t>
  </si>
  <si>
    <t>گام بانک پارسیان0509</t>
  </si>
  <si>
    <t>1405/03/27</t>
  </si>
  <si>
    <t>گام بانک تجارت0510</t>
  </si>
  <si>
    <t>مرابحه عام دولت283-ش.خ080312</t>
  </si>
  <si>
    <t>مرابحه عام دولت286-ش.خ080419</t>
  </si>
  <si>
    <t>اتوبوس بیرجند</t>
  </si>
  <si>
    <t>شهرداری قم</t>
  </si>
  <si>
    <t>شهرداری تهران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</si>
  <si>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</si>
  <si>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</si>
  <si>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</si>
  <si>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</si>
  <si>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</si>
  <si>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-10.86%</t>
  </si>
  <si>
    <t>1.02%</t>
  </si>
  <si>
    <t>1.75%</t>
  </si>
  <si>
    <t>2.26%</t>
  </si>
  <si>
    <t>-0.99%</t>
  </si>
  <si>
    <t>4.68%</t>
  </si>
  <si>
    <t>-2.47%</t>
  </si>
  <si>
    <t>1.54%</t>
  </si>
  <si>
    <t>0.62%</t>
  </si>
  <si>
    <t>-2.46%</t>
  </si>
  <si>
    <t>-1.34%</t>
  </si>
  <si>
    <t>-3.48%</t>
  </si>
  <si>
    <t>-0.34%</t>
  </si>
  <si>
    <t>0.21%</t>
  </si>
  <si>
    <t>-0.57%</t>
  </si>
  <si>
    <t>2.35%</t>
  </si>
  <si>
    <t>-0.08%</t>
  </si>
  <si>
    <t>-0.53%</t>
  </si>
  <si>
    <t>-5.67%</t>
  </si>
  <si>
    <t>7.32%</t>
  </si>
  <si>
    <t>-5.36%</t>
  </si>
  <si>
    <t>-0.71%</t>
  </si>
  <si>
    <t>-3.45%</t>
  </si>
  <si>
    <t>-1.35%</t>
  </si>
  <si>
    <t>-2.18%</t>
  </si>
  <si>
    <t>-2.65%</t>
  </si>
  <si>
    <t>-9.72%</t>
  </si>
  <si>
    <t>-2.34%</t>
  </si>
  <si>
    <t>-2.95%</t>
  </si>
  <si>
    <t>-2.19%</t>
  </si>
  <si>
    <t>-0.07%</t>
  </si>
  <si>
    <t>-1.81%</t>
  </si>
  <si>
    <t>-2.74%</t>
  </si>
  <si>
    <t>-2.20%</t>
  </si>
  <si>
    <t>-1.67%</t>
  </si>
  <si>
    <t>-2.96%</t>
  </si>
  <si>
    <t>2.54%</t>
  </si>
  <si>
    <t>-2.22%</t>
  </si>
  <si>
    <t>-1.69%</t>
  </si>
  <si>
    <t>درصد به کل دارایی‌ها</t>
  </si>
  <si>
    <t>سپرده</t>
  </si>
  <si>
    <t>مبلغ</t>
  </si>
  <si>
    <t>افزایش</t>
  </si>
  <si>
    <t>کاهش</t>
  </si>
  <si>
    <t>بانک پاسارگاد هفت تیر</t>
  </si>
  <si>
    <t xml:space="preserve">بانک خاورمیانه ظفر </t>
  </si>
  <si>
    <t>بانک مسکن دولت</t>
  </si>
  <si>
    <t>بانک ملت شعبه مستقل مرکزی</t>
  </si>
  <si>
    <t>بانک تجارت حافظ جنوبی</t>
  </si>
  <si>
    <t>بانک ملت چهار راه جهان کودک</t>
  </si>
  <si>
    <t>بانک صادرات بورس کالا</t>
  </si>
  <si>
    <t>بانک شهر کامرانیه</t>
  </si>
  <si>
    <t>بانک رفاه دادمان</t>
  </si>
  <si>
    <t>بانک تجارت فاطمی</t>
  </si>
  <si>
    <t>بانک شهر مرکزی قم</t>
  </si>
  <si>
    <t>بانک صادرات طالقانی</t>
  </si>
  <si>
    <t>بانک صادرات شریعتی</t>
  </si>
  <si>
    <t>بانک صادرات سپهبد قرنی</t>
  </si>
  <si>
    <t>بانک ملی بورس اوراق بهادار</t>
  </si>
  <si>
    <t xml:space="preserve">بانک صادرات سپهبد قرنی </t>
  </si>
  <si>
    <t>بانک صادرات  بورس کالا</t>
  </si>
  <si>
    <t xml:space="preserve">بانک پاسارگاد هفت تیر </t>
  </si>
  <si>
    <t xml:space="preserve">بانک صادرات طالقانی </t>
  </si>
  <si>
    <t>بانک صادرات زنجان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</si>
  <si>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</si>
  <si>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</si>
  <si>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</si>
  <si>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</si>
  <si>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</si>
  <si>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</si>
  <si>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</si>
  <si>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</si>
  <si>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مرابحه عام دولت270-ش.خ071121</t>
  </si>
  <si>
    <t>صکوک مرابحه غکورش505-بدون ضامن</t>
  </si>
  <si>
    <t>صکوک اجاره گل گهر504-3ماهه23%</t>
  </si>
  <si>
    <t>مرابحه عام دولت162-ش.خ050329</t>
  </si>
  <si>
    <t>مرابحه عام دولت133-ش.خ050410</t>
  </si>
  <si>
    <t>بانک ملت مستقل مرکزی</t>
  </si>
  <si>
    <t xml:space="preserve">بانک ملت مستقل مرکزی	</t>
  </si>
  <si>
    <t>بانک ملت  مستقل مرکزی</t>
  </si>
  <si>
    <t xml:space="preserve">بانک ملت جهان کودک </t>
  </si>
  <si>
    <t>بانک ملت گلستان پاسداران</t>
  </si>
  <si>
    <t>بانک مسکن سعادت آباد</t>
  </si>
  <si>
    <t>بانک مسکن نیاوران</t>
  </si>
  <si>
    <t>بانک ملت ملت مستقل</t>
  </si>
  <si>
    <t>بانک ملت جهان کودک</t>
  </si>
  <si>
    <t xml:space="preserve">بانک ملت مستقل مرکزی </t>
  </si>
  <si>
    <t xml:space="preserve">بانک مسکن نیاوران </t>
  </si>
  <si>
    <t xml:space="preserve">بانک مسکن امیرکبیر </t>
  </si>
  <si>
    <t>بانک ملت  جهان کودک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</si>
  <si>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</si>
  <si>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</si>
  <si>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</si>
  <si>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</si>
  <si>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</si>
  <si>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</si>
  <si>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</si>
  <si>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</si>
  <si>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</si>
  <si>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</si>
  <si>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صندوق سرمایه گذاری سهامی اهرمی موج فیروزه</t>
  </si>
  <si>
    <t>ملی  صنایع  مس  ایران</t>
  </si>
  <si>
    <t>اسنادخزانه-م1بودجه02-050325</t>
  </si>
  <si>
    <t>گواهی اعتبارمولد شهر14050431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</si>
  <si>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</si>
  <si>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</si>
  <si>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</si>
  <si>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</si>
  <si>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</si>
  <si>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</si>
  <si>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</si>
  <si>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</si>
  <si>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</si>
  <si>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</si>
  <si>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</si>
  <si>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</si>
  <si>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سرمایه‌گذاری در سهام</t>
  </si>
  <si>
    <t>سرمایه‌گذاری در اوراق بهادار</t>
  </si>
  <si>
    <t>درآمد سپرده بانکی</t>
  </si>
  <si>
    <t>صندوق سرمایه گذاری ثابت آوند مفید</t>
  </si>
  <si>
    <t xml:space="preserve">صورت وضعیت درآمدها 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</si>
  <si>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</si>
  <si>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</si>
  <si>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</si>
  <si>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</si>
  <si>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تعداد اوراق</t>
  </si>
  <si>
    <t>بهای تمام شده اوراق</t>
  </si>
  <si>
    <t>مبلغ شناسایی شده بابت قرارداد خرید و نگهداری اوراق بهادار</t>
  </si>
  <si>
    <t>نرخ اسمی</t>
  </si>
  <si>
    <t>میانگین نرخ بازده تا سررسید قراردادهای منعقده</t>
  </si>
  <si>
    <t>صندوق سرمایه گذاری اختصاصی بازارگردانی مفید</t>
  </si>
  <si>
    <t>مدیر صندوق مشترک</t>
  </si>
  <si>
    <t>صعبید 69</t>
  </si>
  <si>
    <t>صعبید803</t>
  </si>
  <si>
    <t>اهداف073</t>
  </si>
  <si>
    <t>-</t>
  </si>
  <si>
    <t>اورند پیشرو052</t>
  </si>
  <si>
    <t>34/5</t>
  </si>
  <si>
    <t>طبیعت066</t>
  </si>
  <si>
    <t>طبیعت072</t>
  </si>
  <si>
    <t>صکشو 6031</t>
  </si>
  <si>
    <t>37/5</t>
  </si>
  <si>
    <t>عکرمان 4</t>
  </si>
  <si>
    <t>فروشنده</t>
  </si>
  <si>
    <t>شرکت سولیکو کاله</t>
  </si>
  <si>
    <t>عکاله51</t>
  </si>
  <si>
    <t>فولاد مبارکه اصفهان</t>
  </si>
  <si>
    <t>ههرمز 0508</t>
  </si>
  <si>
    <t>تامین سرمایه کاردان</t>
  </si>
  <si>
    <t>سهیدرو 053</t>
  </si>
  <si>
    <t>38/2</t>
  </si>
  <si>
    <t>تامین سرمایه دماوند</t>
  </si>
  <si>
    <t>صغدیر 707</t>
  </si>
  <si>
    <t>اتوبوس1</t>
  </si>
  <si>
    <t>41/7</t>
  </si>
  <si>
    <t>طب نوین ایران</t>
  </si>
  <si>
    <t>طب نوین6813</t>
  </si>
  <si>
    <t>شرکت حایر تهران</t>
  </si>
  <si>
    <t>حایرتهران</t>
  </si>
  <si>
    <t>صندوق سرمایه گذاری اختصاصی بازارگردانی الگوریتم سرآمد بازار</t>
  </si>
  <si>
    <t>سرو07</t>
  </si>
  <si>
    <t>39/25</t>
  </si>
  <si>
    <t>شرکت تامین سرمایه امین</t>
  </si>
  <si>
    <t>کاسپین 07</t>
  </si>
  <si>
    <t>1.00099945588289</t>
  </si>
  <si>
    <t>1.00058257842324</t>
  </si>
  <si>
    <t>جلوگیری از نوسانات بازار</t>
  </si>
  <si>
    <t>درآمد ناشی از تعهد پذیره نویسی</t>
  </si>
  <si>
    <t>سایر درآمد ها</t>
  </si>
  <si>
    <t>سرمایه‌گذاری در صندوق</t>
  </si>
  <si>
    <t>داروسازی عبیدی</t>
  </si>
  <si>
    <t>صعبید 803</t>
  </si>
  <si>
    <t>45</t>
  </si>
  <si>
    <t>شهرداری بیرجند</t>
  </si>
  <si>
    <t>تا پایان ماه</t>
  </si>
  <si>
    <t>از ابتدای سال مالی</t>
  </si>
  <si>
    <t>47/84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</si>
</sst>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-;\(#,##0\)"/>
    <numFmt numFmtId="165" formatCode="_(* #,##0.00_);_(* \(#,##0.00\);_(* &quot;-&quot;??_);_(@_)"/>
  </numFmts>
  <fonts count="16" x14ac:knownFonts="1">
    <font>
      <sz val="11"/>
      <name val="Calibri"/>
    </font>
    <font>
      <sz val="11"/>
      <color theme="1"/>
      <name val="Arial"/>
      <family val="2"/>
      <charset val="178"/>
      <scheme val="minor"/>
    </font>
    <font>
      <sz val="12"/>
      <name val="B Nazanin"/>
      <charset val="178"/>
    </font>
    <font>
      <b/>
      <sz val="16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b/>
      <sz val="11"/>
      <name val="B Nazanin"/>
      <charset val="178"/>
    </font>
    <font>
      <b/>
      <sz val="9"/>
      <color theme="1"/>
      <name val="B Nazanin"/>
      <charset val="178"/>
    </font>
    <font>
      <sz val="11"/>
      <name val="B Nazanin"/>
      <charset val="178"/>
    </font>
    <font>
      <sz val="9"/>
      <name val="B Nazanin"/>
      <charset val="178"/>
    </font>
    <font>
      <sz val="11"/>
      <name val="Calibri"/>
      <family val="2"/>
    </font>
    <font>
      <sz val="10"/>
      <color rgb="FF000000"/>
      <name val="IRANSans"/>
      <family val="2"/>
    </font>
    <font>
      <b/>
      <sz val="10"/>
      <color rgb="FF000000"/>
      <name val="IRANSans"/>
      <family val="2"/>
    </font>
    <font>
      <b/>
      <sz val="16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165" fontId="5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9">
    <xf numFmtId="0" fontId="0" fillId="0" borderId="0" xfId="0"/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7" fillId="0" borderId="3" xfId="2" applyNumberFormat="1" applyFont="1" applyFill="1" applyBorder="1" applyAlignment="1">
      <alignment horizontal="center" vertical="center" wrapText="1" readingOrder="2"/>
    </xf>
    <xf numFmtId="164" fontId="4" fillId="0" borderId="7" xfId="0" applyNumberFormat="1" applyFont="1" applyBorder="1" applyAlignment="1">
      <alignment horizontal="center" vertical="center"/>
    </xf>
    <xf numFmtId="9" fontId="4" fillId="0" borderId="2" xfId="3" applyFont="1" applyBorder="1" applyAlignment="1">
      <alignment horizontal="center" vertical="center"/>
    </xf>
    <xf numFmtId="10" fontId="2" fillId="0" borderId="0" xfId="3" applyNumberFormat="1" applyFont="1" applyAlignment="1">
      <alignment horizontal="center" vertical="center"/>
    </xf>
    <xf numFmtId="3" fontId="14" fillId="0" borderId="0" xfId="0" applyNumberFormat="1" applyFont="1"/>
    <xf numFmtId="3" fontId="13" fillId="0" borderId="0" xfId="0" applyNumberFormat="1" applyFont="1"/>
    <xf numFmtId="164" fontId="6" fillId="0" borderId="0" xfId="1" applyNumberFormat="1" applyFont="1" applyFill="1"/>
    <xf numFmtId="164" fontId="7" fillId="0" borderId="0" xfId="1" applyNumberFormat="1" applyFont="1" applyFill="1"/>
    <xf numFmtId="164" fontId="9" fillId="0" borderId="3" xfId="1" applyNumberFormat="1" applyFont="1" applyFill="1" applyBorder="1" applyAlignment="1">
      <alignment horizontal="center" vertical="center" wrapText="1" readingOrder="2"/>
    </xf>
    <xf numFmtId="164" fontId="7" fillId="0" borderId="3" xfId="1" applyNumberFormat="1" applyFont="1" applyFill="1" applyBorder="1" applyAlignment="1">
      <alignment horizontal="center" vertical="center" wrapText="1" readingOrder="2"/>
    </xf>
    <xf numFmtId="164" fontId="7" fillId="0" borderId="3" xfId="1" applyNumberFormat="1" applyFont="1" applyFill="1" applyBorder="1" applyAlignment="1">
      <alignment horizontal="center" vertical="center" readingOrder="2"/>
    </xf>
    <xf numFmtId="164" fontId="10" fillId="0" borderId="3" xfId="1" applyNumberFormat="1" applyFont="1" applyFill="1" applyBorder="1" applyAlignment="1">
      <alignment horizontal="center" vertical="center" wrapText="1" readingOrder="2"/>
    </xf>
    <xf numFmtId="49" fontId="7" fillId="0" borderId="3" xfId="1" applyNumberFormat="1" applyFont="1" applyFill="1" applyBorder="1" applyAlignment="1">
      <alignment horizontal="center" vertical="center" wrapText="1" readingOrder="2"/>
    </xf>
    <xf numFmtId="164" fontId="7" fillId="0" borderId="0" xfId="1" applyNumberFormat="1" applyFont="1" applyFill="1" applyAlignment="1">
      <alignment horizontal="center"/>
    </xf>
    <xf numFmtId="164" fontId="10" fillId="0" borderId="4" xfId="1" applyNumberFormat="1" applyFont="1" applyFill="1" applyBorder="1" applyAlignment="1">
      <alignment horizontal="center" vertical="center" wrapText="1" readingOrder="2"/>
    </xf>
    <xf numFmtId="164" fontId="15" fillId="0" borderId="0" xfId="0" applyNumberFormat="1" applyFont="1" applyAlignment="1">
      <alignment horizontal="center" vertical="center"/>
    </xf>
    <xf numFmtId="10" fontId="4" fillId="0" borderId="2" xfId="3" applyNumberFormat="1" applyFont="1" applyBorder="1" applyAlignment="1">
      <alignment horizontal="center" vertical="center"/>
    </xf>
    <xf numFmtId="9" fontId="4" fillId="0" borderId="2" xfId="3" applyNumberFormat="1" applyFont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11" fillId="0" borderId="6" xfId="1" applyNumberFormat="1" applyFont="1" applyFill="1" applyBorder="1" applyAlignment="1">
      <alignment horizontal="center" vertical="center" wrapText="1" readingOrder="2"/>
    </xf>
    <xf numFmtId="164" fontId="11" fillId="0" borderId="4" xfId="1" applyNumberFormat="1" applyFont="1" applyFill="1" applyBorder="1" applyAlignment="1">
      <alignment horizontal="center" vertical="center" wrapText="1" readingOrder="2"/>
    </xf>
    <xf numFmtId="164" fontId="11" fillId="0" borderId="5" xfId="1" applyNumberFormat="1" applyFont="1" applyFill="1" applyBorder="1" applyAlignment="1">
      <alignment horizontal="center" vertical="center" wrapText="1" readingOrder="2"/>
    </xf>
    <xf numFmtId="164" fontId="6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right" vertical="center" readingOrder="2"/>
    </xf>
    <xf numFmtId="164" fontId="10" fillId="0" borderId="4" xfId="1" applyNumberFormat="1" applyFont="1" applyFill="1" applyBorder="1" applyAlignment="1">
      <alignment horizontal="center" vertical="center" wrapText="1" readingOrder="2"/>
    </xf>
    <xf numFmtId="164" fontId="10" fillId="0" borderId="5" xfId="1" applyNumberFormat="1" applyFont="1" applyFill="1" applyBorder="1" applyAlignment="1">
      <alignment horizontal="center" vertical="center" wrapText="1" readingOrder="2"/>
    </xf>
    <xf numFmtId="164" fontId="3" fillId="0" borderId="0" xfId="0" applyNumberFormat="1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</cellXfs>
  <cellStyles count="4">
    <cellStyle name="Comma 2" xfId="2" xr:uid="{220EE384-B14D-405E-A56B-BC5373E74CB1}"/>
    <cellStyle name="Normal" xfId="0" builtinId="0"/>
    <cellStyle name="Normal 2" xfId="1" xr:uid="{8808A16B-5916-4717-A222-A1B24E78BE9D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12"/>
  <sheetViews>
    <sheetView rightToLeft="1" workbookViewId="0">
      <selection activeCell="I18" sqref="I18"/>
    </sheetView>
  </sheetViews>
  <sheetFormatPr defaultRowHeight="18.75" x14ac:dyDescent="0.25"/>
  <cols>
    <col min="1" max="1" width="43.28515625" style="1" bestFit="1" customWidth="1"/>
    <col min="2" max="2" width="1" style="1" customWidth="1"/>
    <col min="3" max="3" width="20" style="1" customWidth="1"/>
    <col min="4" max="4" width="1" style="1" customWidth="1"/>
    <col min="5" max="5" width="24" style="1" customWidth="1"/>
    <col min="6" max="6" width="1" style="1" customWidth="1"/>
    <col min="7" max="7" width="24" style="1" customWidth="1"/>
    <col min="8" max="8" width="1" style="1" customWidth="1"/>
    <col min="9" max="9" width="18" style="1" customWidth="1"/>
    <col min="10" max="10" width="1" style="1" customWidth="1"/>
    <col min="11" max="11" width="22" style="1" customWidth="1"/>
    <col min="12" max="12" width="1" style="1" customWidth="1"/>
    <col min="13" max="13" width="17" style="1" customWidth="1"/>
    <col min="14" max="14" width="1" style="1" customWidth="1"/>
    <col min="15" max="15" width="22" style="1" customWidth="1"/>
    <col min="16" max="16" width="1" style="1" customWidth="1"/>
    <col min="17" max="17" width="20" style="1" customWidth="1"/>
    <col min="18" max="18" width="1" style="1" customWidth="1"/>
    <col min="19" max="19" width="16" style="1" customWidth="1"/>
    <col min="20" max="20" width="1" style="1" customWidth="1"/>
    <col min="21" max="21" width="24" style="1" customWidth="1"/>
    <col min="22" max="22" width="1" style="1" customWidth="1"/>
    <col min="23" max="23" width="24" style="1" customWidth="1"/>
    <col min="24" max="24" width="1" style="1" customWidth="1"/>
    <col min="25" max="25" width="32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0</v>
      </c>
      <c r="V2" s="29" t="s">
        <v>0</v>
      </c>
      <c r="W2" s="29" t="s">
        <v>0</v>
      </c>
      <c r="X2" s="29" t="s">
        <v>0</v>
      </c>
      <c r="Y2" s="29" t="s">
        <v>0</v>
      </c>
    </row>
    <row r="3" spans="1:25" ht="26.25" x14ac:dyDescent="0.25">
      <c r="A3" s="29" t="s">
        <v>1</v>
      </c>
      <c r="B3" s="29" t="s">
        <v>1</v>
      </c>
      <c r="C3" s="29" t="s">
        <v>1</v>
      </c>
      <c r="D3" s="29" t="s">
        <v>1</v>
      </c>
      <c r="E3" s="29" t="s">
        <v>1</v>
      </c>
      <c r="F3" s="29" t="s">
        <v>1</v>
      </c>
      <c r="G3" s="29" t="s">
        <v>1</v>
      </c>
      <c r="H3" s="29" t="s">
        <v>1</v>
      </c>
      <c r="I3" s="29" t="s">
        <v>1</v>
      </c>
      <c r="J3" s="29" t="s">
        <v>1</v>
      </c>
      <c r="K3" s="29" t="s">
        <v>1</v>
      </c>
      <c r="L3" s="29" t="s">
        <v>1</v>
      </c>
      <c r="M3" s="29" t="s">
        <v>1</v>
      </c>
      <c r="N3" s="29" t="s">
        <v>1</v>
      </c>
      <c r="O3" s="29" t="s">
        <v>1</v>
      </c>
      <c r="P3" s="29" t="s">
        <v>1</v>
      </c>
      <c r="Q3" s="29" t="s">
        <v>1</v>
      </c>
      <c r="R3" s="29" t="s">
        <v>1</v>
      </c>
      <c r="S3" s="29" t="s">
        <v>1</v>
      </c>
      <c r="T3" s="29" t="s">
        <v>1</v>
      </c>
      <c r="U3" s="29" t="s">
        <v>1</v>
      </c>
      <c r="V3" s="29" t="s">
        <v>1</v>
      </c>
      <c r="W3" s="29" t="s">
        <v>1</v>
      </c>
      <c r="X3" s="29" t="s">
        <v>1</v>
      </c>
      <c r="Y3" s="29" t="s">
        <v>1</v>
      </c>
    </row>
    <row r="4" spans="1:25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  <c r="R4" s="29" t="s">
        <v>2</v>
      </c>
      <c r="S4" s="29" t="s">
        <v>2</v>
      </c>
      <c r="T4" s="29" t="s">
        <v>2</v>
      </c>
      <c r="U4" s="29" t="s">
        <v>2</v>
      </c>
      <c r="V4" s="29" t="s">
        <v>2</v>
      </c>
      <c r="W4" s="29" t="s">
        <v>2</v>
      </c>
      <c r="X4" s="29" t="s">
        <v>2</v>
      </c>
      <c r="Y4" s="29" t="s">
        <v>2</v>
      </c>
    </row>
    <row r="6" spans="1:25" ht="26.25" x14ac:dyDescent="0.25">
      <c r="A6" s="28" t="s">
        <v>3</v>
      </c>
      <c r="C6" s="28" t="s">
        <v>4</v>
      </c>
      <c r="D6" s="28" t="s">
        <v>4</v>
      </c>
      <c r="E6" s="28" t="s">
        <v>4</v>
      </c>
      <c r="F6" s="28" t="s">
        <v>4</v>
      </c>
      <c r="G6" s="28" t="s">
        <v>4</v>
      </c>
      <c r="I6" s="28" t="s">
        <v>5</v>
      </c>
      <c r="J6" s="28" t="s">
        <v>5</v>
      </c>
      <c r="K6" s="28" t="s">
        <v>5</v>
      </c>
      <c r="L6" s="28" t="s">
        <v>5</v>
      </c>
      <c r="M6" s="28" t="s">
        <v>5</v>
      </c>
      <c r="N6" s="28" t="s">
        <v>5</v>
      </c>
      <c r="O6" s="28" t="s">
        <v>5</v>
      </c>
      <c r="Q6" s="28" t="s">
        <v>6</v>
      </c>
      <c r="R6" s="28" t="s">
        <v>6</v>
      </c>
      <c r="S6" s="28" t="s">
        <v>6</v>
      </c>
      <c r="T6" s="28" t="s">
        <v>6</v>
      </c>
      <c r="U6" s="28" t="s">
        <v>6</v>
      </c>
      <c r="V6" s="28" t="s">
        <v>6</v>
      </c>
      <c r="W6" s="28" t="s">
        <v>6</v>
      </c>
      <c r="X6" s="28" t="s">
        <v>6</v>
      </c>
      <c r="Y6" s="28" t="s">
        <v>6</v>
      </c>
    </row>
    <row r="7" spans="1:25" ht="26.25" x14ac:dyDescent="0.25">
      <c r="A7" s="28" t="s">
        <v>3</v>
      </c>
      <c r="C7" s="28" t="s">
        <v>7</v>
      </c>
      <c r="E7" s="28" t="s">
        <v>8</v>
      </c>
      <c r="G7" s="28" t="s">
        <v>9</v>
      </c>
      <c r="I7" s="28" t="s">
        <v>10</v>
      </c>
      <c r="J7" s="28" t="s">
        <v>10</v>
      </c>
      <c r="K7" s="28" t="s">
        <v>10</v>
      </c>
      <c r="M7" s="28" t="s">
        <v>11</v>
      </c>
      <c r="N7" s="28" t="s">
        <v>11</v>
      </c>
      <c r="O7" s="28" t="s">
        <v>11</v>
      </c>
      <c r="Q7" s="28" t="s">
        <v>7</v>
      </c>
      <c r="S7" s="28" t="s">
        <v>12</v>
      </c>
      <c r="U7" s="28" t="s">
        <v>8</v>
      </c>
      <c r="W7" s="28" t="s">
        <v>9</v>
      </c>
      <c r="Y7" s="28" t="s">
        <v>13</v>
      </c>
    </row>
    <row r="8" spans="1:25" ht="26.25" x14ac:dyDescent="0.25">
      <c r="A8" s="28" t="s">
        <v>3</v>
      </c>
      <c r="C8" s="28" t="s">
        <v>7</v>
      </c>
      <c r="E8" s="28" t="s">
        <v>8</v>
      </c>
      <c r="G8" s="28" t="s">
        <v>9</v>
      </c>
      <c r="I8" s="28" t="s">
        <v>7</v>
      </c>
      <c r="K8" s="28" t="s">
        <v>8</v>
      </c>
      <c r="M8" s="28" t="s">
        <v>7</v>
      </c>
      <c r="O8" s="28" t="s">
        <v>14</v>
      </c>
      <c r="Q8" s="28" t="s">
        <v>7</v>
      </c>
      <c r="S8" s="28" t="s">
        <v>12</v>
      </c>
      <c r="U8" s="28" t="s">
        <v>8</v>
      </c>
      <c r="W8" s="28" t="s">
        <v>9</v>
      </c>
      <c r="Y8" s="28" t="s">
        <v>13</v>
      </c>
    </row>
    <row r="9" spans="1:25" ht="21" x14ac:dyDescent="0.25">
      <c r="A9" s="2" t="s">
        <v>15</v>
      </c>
      <c r="C9" s="1">
        <v>7000000</v>
      </c>
      <c r="E9" s="1">
        <v>30371019084</v>
      </c>
      <c r="G9" s="1">
        <v>42667661246</v>
      </c>
      <c r="I9" s="1">
        <v>0</v>
      </c>
      <c r="K9" s="1">
        <v>0</v>
      </c>
      <c r="M9" s="1">
        <v>0</v>
      </c>
      <c r="O9" s="1">
        <v>0</v>
      </c>
      <c r="Q9" s="1">
        <v>7000000</v>
      </c>
      <c r="S9" s="1">
        <v>6133</v>
      </c>
      <c r="U9" s="1">
        <v>30371019084</v>
      </c>
      <c r="W9" s="1">
        <v>42667661246</v>
      </c>
      <c r="Y9" s="9">
        <v>7.7774908204035595E-5</v>
      </c>
    </row>
    <row r="10" spans="1:25" ht="21" x14ac:dyDescent="0.25">
      <c r="A10" s="2" t="s">
        <v>25</v>
      </c>
      <c r="C10" s="1">
        <v>9090119780</v>
      </c>
      <c r="E10" s="1">
        <v>15001943458595</v>
      </c>
      <c r="G10" s="1">
        <v>16812945793587</v>
      </c>
      <c r="I10" s="1">
        <v>0</v>
      </c>
      <c r="K10" s="1">
        <v>0</v>
      </c>
      <c r="M10" s="1">
        <v>0</v>
      </c>
      <c r="O10" s="1">
        <v>0</v>
      </c>
      <c r="Q10" s="1">
        <v>9090119780</v>
      </c>
      <c r="S10" s="1">
        <v>1895</v>
      </c>
      <c r="U10" s="1">
        <v>15001943458595</v>
      </c>
      <c r="W10" s="1">
        <v>17120114067086</v>
      </c>
      <c r="Y10" s="9">
        <v>3.1206662402548695E-2</v>
      </c>
    </row>
    <row r="11" spans="1:25" ht="21" x14ac:dyDescent="0.25">
      <c r="A11" s="2" t="s">
        <v>27</v>
      </c>
      <c r="C11" s="1">
        <v>0</v>
      </c>
      <c r="E11" s="1">
        <v>0</v>
      </c>
      <c r="G11" s="1">
        <v>0</v>
      </c>
      <c r="I11" s="1">
        <v>175103</v>
      </c>
      <c r="K11" s="1">
        <v>136896562362</v>
      </c>
      <c r="M11" s="1">
        <v>-175103</v>
      </c>
      <c r="O11" s="1">
        <v>136896562366</v>
      </c>
      <c r="Q11" s="1">
        <v>0</v>
      </c>
      <c r="S11" s="1">
        <v>0</v>
      </c>
      <c r="U11" s="1">
        <v>0</v>
      </c>
      <c r="W11" s="1">
        <v>0</v>
      </c>
      <c r="Y11" s="9">
        <v>0</v>
      </c>
    </row>
    <row r="12" spans="1:25" ht="21" x14ac:dyDescent="0.25">
      <c r="A12" s="2" t="s">
        <v>28</v>
      </c>
      <c r="C12" s="1" t="s">
        <v>28</v>
      </c>
      <c r="E12" s="4">
        <f>SUM(E9:E11)</f>
        <v>15032314477679</v>
      </c>
      <c r="F12" s="2"/>
      <c r="G12" s="4">
        <f>SUM(G9:G11)</f>
        <v>16855613454833</v>
      </c>
      <c r="H12" s="2"/>
      <c r="I12" s="2" t="s">
        <v>28</v>
      </c>
      <c r="J12" s="2"/>
      <c r="K12" s="4">
        <f>SUM(K9:K11)</f>
        <v>136896562362</v>
      </c>
      <c r="L12" s="2"/>
      <c r="M12" s="2" t="s">
        <v>28</v>
      </c>
      <c r="N12" s="2"/>
      <c r="O12" s="4">
        <f>SUM(O9:O11)</f>
        <v>136896562366</v>
      </c>
      <c r="Q12" s="1" t="s">
        <v>28</v>
      </c>
      <c r="S12" s="1" t="s">
        <v>28</v>
      </c>
      <c r="U12" s="4">
        <f>SUM(U9:U11)</f>
        <v>15032314477679</v>
      </c>
      <c r="V12" s="2"/>
      <c r="W12" s="4">
        <f>SUM(W9:W11)</f>
        <v>17162781728332</v>
      </c>
      <c r="Y12" s="22">
        <f>SUM(Y9:Y11)</f>
        <v>3.1284437310752734E-2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4B323-A044-417B-9F95-8EB2329467B5}">
  <sheetPr codeName="Sheet2"/>
  <dimension ref="A2:Y19"/>
  <sheetViews>
    <sheetView rightToLeft="1" topLeftCell="D1" workbookViewId="0">
      <selection activeCell="M19" sqref="M19"/>
    </sheetView>
  </sheetViews>
  <sheetFormatPr defaultRowHeight="18.75" x14ac:dyDescent="0.25"/>
  <cols>
    <col min="1" max="1" width="43.28515625" style="1" bestFit="1" customWidth="1"/>
    <col min="2" max="2" width="1" style="1" customWidth="1"/>
    <col min="3" max="3" width="20" style="1" customWidth="1"/>
    <col min="4" max="4" width="1" style="1" customWidth="1"/>
    <col min="5" max="5" width="24" style="1" customWidth="1"/>
    <col min="6" max="6" width="1" style="1" customWidth="1"/>
    <col min="7" max="7" width="24" style="1" customWidth="1"/>
    <col min="8" max="8" width="1" style="1" customWidth="1"/>
    <col min="9" max="9" width="18" style="1" customWidth="1"/>
    <col min="10" max="10" width="1" style="1" customWidth="1"/>
    <col min="11" max="11" width="22" style="1" customWidth="1"/>
    <col min="12" max="12" width="1" style="1" customWidth="1"/>
    <col min="13" max="13" width="17" style="1" customWidth="1"/>
    <col min="14" max="14" width="1" style="1" customWidth="1"/>
    <col min="15" max="15" width="22" style="1" customWidth="1"/>
    <col min="16" max="16" width="1" style="1" customWidth="1"/>
    <col min="17" max="17" width="20" style="1" customWidth="1"/>
    <col min="18" max="18" width="1" style="1" customWidth="1"/>
    <col min="19" max="19" width="16" style="1" customWidth="1"/>
    <col min="20" max="20" width="1" style="1" customWidth="1"/>
    <col min="21" max="21" width="24" style="1" customWidth="1"/>
    <col min="22" max="22" width="1" style="1" customWidth="1"/>
    <col min="23" max="23" width="24" style="1" customWidth="1"/>
    <col min="24" max="24" width="1" style="1" customWidth="1"/>
    <col min="25" max="25" width="32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0</v>
      </c>
      <c r="V2" s="29" t="s">
        <v>0</v>
      </c>
      <c r="W2" s="29" t="s">
        <v>0</v>
      </c>
      <c r="X2" s="29" t="s">
        <v>0</v>
      </c>
      <c r="Y2" s="29" t="s">
        <v>0</v>
      </c>
    </row>
    <row r="3" spans="1:25" ht="26.25" x14ac:dyDescent="0.25">
      <c r="A3" s="29" t="s">
        <v>1</v>
      </c>
      <c r="B3" s="29" t="s">
        <v>1</v>
      </c>
      <c r="C3" s="29" t="s">
        <v>1</v>
      </c>
      <c r="D3" s="29" t="s">
        <v>1</v>
      </c>
      <c r="E3" s="29" t="s">
        <v>1</v>
      </c>
      <c r="F3" s="29" t="s">
        <v>1</v>
      </c>
      <c r="G3" s="29" t="s">
        <v>1</v>
      </c>
      <c r="H3" s="29" t="s">
        <v>1</v>
      </c>
      <c r="I3" s="29" t="s">
        <v>1</v>
      </c>
      <c r="J3" s="29" t="s">
        <v>1</v>
      </c>
      <c r="K3" s="29" t="s">
        <v>1</v>
      </c>
      <c r="L3" s="29" t="s">
        <v>1</v>
      </c>
      <c r="M3" s="29" t="s">
        <v>1</v>
      </c>
      <c r="N3" s="29" t="s">
        <v>1</v>
      </c>
      <c r="O3" s="29" t="s">
        <v>1</v>
      </c>
      <c r="P3" s="29" t="s">
        <v>1</v>
      </c>
      <c r="Q3" s="29" t="s">
        <v>1</v>
      </c>
      <c r="R3" s="29" t="s">
        <v>1</v>
      </c>
      <c r="S3" s="29" t="s">
        <v>1</v>
      </c>
      <c r="T3" s="29" t="s">
        <v>1</v>
      </c>
      <c r="U3" s="29" t="s">
        <v>1</v>
      </c>
      <c r="V3" s="29" t="s">
        <v>1</v>
      </c>
      <c r="W3" s="29" t="s">
        <v>1</v>
      </c>
      <c r="X3" s="29" t="s">
        <v>1</v>
      </c>
      <c r="Y3" s="29" t="s">
        <v>1</v>
      </c>
    </row>
    <row r="4" spans="1:25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  <c r="R4" s="29" t="s">
        <v>2</v>
      </c>
      <c r="S4" s="29" t="s">
        <v>2</v>
      </c>
      <c r="T4" s="29" t="s">
        <v>2</v>
      </c>
      <c r="U4" s="29" t="s">
        <v>2</v>
      </c>
      <c r="V4" s="29" t="s">
        <v>2</v>
      </c>
      <c r="W4" s="29" t="s">
        <v>2</v>
      </c>
      <c r="X4" s="29" t="s">
        <v>2</v>
      </c>
      <c r="Y4" s="29" t="s">
        <v>2</v>
      </c>
    </row>
    <row r="6" spans="1:25" ht="27" thickBot="1" x14ac:dyDescent="0.3">
      <c r="A6" s="28" t="s">
        <v>3</v>
      </c>
      <c r="C6" s="28" t="s">
        <v>4</v>
      </c>
      <c r="D6" s="28" t="s">
        <v>4</v>
      </c>
      <c r="E6" s="28" t="s">
        <v>4</v>
      </c>
      <c r="F6" s="28" t="s">
        <v>4</v>
      </c>
      <c r="G6" s="28" t="s">
        <v>4</v>
      </c>
      <c r="I6" s="28" t="s">
        <v>5</v>
      </c>
      <c r="J6" s="28" t="s">
        <v>5</v>
      </c>
      <c r="K6" s="28" t="s">
        <v>5</v>
      </c>
      <c r="L6" s="28" t="s">
        <v>5</v>
      </c>
      <c r="M6" s="28" t="s">
        <v>5</v>
      </c>
      <c r="N6" s="28" t="s">
        <v>5</v>
      </c>
      <c r="O6" s="28" t="s">
        <v>5</v>
      </c>
      <c r="Q6" s="28" t="s">
        <v>6</v>
      </c>
      <c r="R6" s="28" t="s">
        <v>6</v>
      </c>
      <c r="S6" s="28" t="s">
        <v>6</v>
      </c>
      <c r="T6" s="28" t="s">
        <v>6</v>
      </c>
      <c r="U6" s="28" t="s">
        <v>6</v>
      </c>
      <c r="V6" s="28" t="s">
        <v>6</v>
      </c>
      <c r="W6" s="28" t="s">
        <v>6</v>
      </c>
      <c r="X6" s="28" t="s">
        <v>6</v>
      </c>
      <c r="Y6" s="28" t="s">
        <v>6</v>
      </c>
    </row>
    <row r="7" spans="1:25" ht="27" thickBot="1" x14ac:dyDescent="0.3">
      <c r="A7" s="28" t="s">
        <v>3</v>
      </c>
      <c r="C7" s="28" t="s">
        <v>7</v>
      </c>
      <c r="E7" s="28" t="s">
        <v>8</v>
      </c>
      <c r="G7" s="28" t="s">
        <v>9</v>
      </c>
      <c r="I7" s="28" t="s">
        <v>10</v>
      </c>
      <c r="J7" s="28" t="s">
        <v>10</v>
      </c>
      <c r="K7" s="28" t="s">
        <v>10</v>
      </c>
      <c r="M7" s="28" t="s">
        <v>11</v>
      </c>
      <c r="N7" s="28" t="s">
        <v>11</v>
      </c>
      <c r="O7" s="28" t="s">
        <v>11</v>
      </c>
      <c r="Q7" s="28" t="s">
        <v>7</v>
      </c>
      <c r="S7" s="28" t="s">
        <v>12</v>
      </c>
      <c r="U7" s="28" t="s">
        <v>8</v>
      </c>
      <c r="W7" s="28" t="s">
        <v>9</v>
      </c>
      <c r="Y7" s="28" t="s">
        <v>13</v>
      </c>
    </row>
    <row r="8" spans="1:25" ht="27" thickBot="1" x14ac:dyDescent="0.3">
      <c r="A8" s="28" t="s">
        <v>3</v>
      </c>
      <c r="C8" s="28" t="s">
        <v>7</v>
      </c>
      <c r="E8" s="28" t="s">
        <v>8</v>
      </c>
      <c r="G8" s="28" t="s">
        <v>9</v>
      </c>
      <c r="I8" s="3" t="s">
        <v>7</v>
      </c>
      <c r="K8" s="3" t="s">
        <v>8</v>
      </c>
      <c r="M8" s="3" t="s">
        <v>7</v>
      </c>
      <c r="O8" s="3" t="s">
        <v>14</v>
      </c>
      <c r="Q8" s="28" t="s">
        <v>7</v>
      </c>
      <c r="S8" s="28" t="s">
        <v>12</v>
      </c>
      <c r="U8" s="28" t="s">
        <v>8</v>
      </c>
      <c r="W8" s="28" t="s">
        <v>9</v>
      </c>
      <c r="Y8" s="28" t="s">
        <v>13</v>
      </c>
    </row>
    <row r="9" spans="1:25" ht="21" x14ac:dyDescent="0.25">
      <c r="A9" s="2" t="s">
        <v>16</v>
      </c>
      <c r="C9" s="1">
        <v>139143412</v>
      </c>
      <c r="E9" s="1">
        <v>2175247048439</v>
      </c>
      <c r="G9" s="1">
        <v>4160666305624</v>
      </c>
      <c r="I9" s="1">
        <v>0</v>
      </c>
      <c r="K9" s="1">
        <v>0</v>
      </c>
      <c r="M9" s="1">
        <v>0</v>
      </c>
      <c r="O9" s="1">
        <v>0</v>
      </c>
      <c r="Q9" s="1">
        <v>139143412</v>
      </c>
      <c r="S9" s="1">
        <v>19997</v>
      </c>
      <c r="U9" s="1">
        <v>2175247048439</v>
      </c>
      <c r="W9" s="1">
        <v>2782450809764</v>
      </c>
      <c r="Y9" s="9">
        <v>5.0718705922023575E-3</v>
      </c>
    </row>
    <row r="10" spans="1:25" ht="21" x14ac:dyDescent="0.25">
      <c r="A10" s="2" t="s">
        <v>17</v>
      </c>
      <c r="C10" s="1">
        <v>14495303</v>
      </c>
      <c r="E10" s="1">
        <v>299601891872</v>
      </c>
      <c r="G10" s="1">
        <v>433322221006</v>
      </c>
      <c r="I10" s="1">
        <v>0</v>
      </c>
      <c r="K10" s="1">
        <v>0</v>
      </c>
      <c r="M10" s="1">
        <v>0</v>
      </c>
      <c r="O10" s="1">
        <v>0</v>
      </c>
      <c r="Q10" s="1">
        <v>14495303</v>
      </c>
      <c r="S10" s="1">
        <v>36400</v>
      </c>
      <c r="U10" s="1">
        <v>299601891872</v>
      </c>
      <c r="W10" s="1">
        <v>527117229042</v>
      </c>
      <c r="Y10" s="9">
        <v>9.608329330530271E-4</v>
      </c>
    </row>
    <row r="11" spans="1:25" ht="21" x14ac:dyDescent="0.25">
      <c r="A11" s="2" t="s">
        <v>18</v>
      </c>
      <c r="C11" s="1">
        <v>1325774</v>
      </c>
      <c r="E11" s="1">
        <v>29246795160</v>
      </c>
      <c r="G11" s="1">
        <v>30199650870</v>
      </c>
      <c r="I11" s="1">
        <v>0</v>
      </c>
      <c r="K11" s="1">
        <v>0</v>
      </c>
      <c r="M11" s="1">
        <v>0</v>
      </c>
      <c r="O11" s="1">
        <v>0</v>
      </c>
      <c r="Q11" s="1">
        <v>1325774</v>
      </c>
      <c r="S11" s="1">
        <v>29671</v>
      </c>
      <c r="U11" s="1">
        <v>29246795160</v>
      </c>
      <c r="W11" s="1">
        <v>39298883425</v>
      </c>
      <c r="Y11" s="9">
        <v>7.1634276678031138E-5</v>
      </c>
    </row>
    <row r="12" spans="1:25" ht="21" x14ac:dyDescent="0.25">
      <c r="A12" s="2" t="s">
        <v>19</v>
      </c>
      <c r="C12" s="1">
        <v>4137000</v>
      </c>
      <c r="E12" s="1">
        <v>400306283261</v>
      </c>
      <c r="G12" s="1">
        <v>591021289717</v>
      </c>
      <c r="I12" s="1">
        <v>0</v>
      </c>
      <c r="K12" s="1">
        <v>0</v>
      </c>
      <c r="M12" s="1">
        <v>0</v>
      </c>
      <c r="O12" s="1">
        <v>0</v>
      </c>
      <c r="Q12" s="1">
        <v>4137000</v>
      </c>
      <c r="S12" s="1">
        <v>154070</v>
      </c>
      <c r="U12" s="1">
        <v>400306283261</v>
      </c>
      <c r="W12" s="1">
        <v>636769324038</v>
      </c>
      <c r="Y12" s="9">
        <v>1.1607075306674813E-3</v>
      </c>
    </row>
    <row r="13" spans="1:25" ht="21" x14ac:dyDescent="0.25">
      <c r="A13" s="2" t="s">
        <v>20</v>
      </c>
      <c r="C13" s="1">
        <v>31544746</v>
      </c>
      <c r="E13" s="1">
        <v>999999992946</v>
      </c>
      <c r="G13" s="1">
        <v>1227027529908</v>
      </c>
      <c r="I13" s="1">
        <v>0</v>
      </c>
      <c r="K13" s="1">
        <v>0</v>
      </c>
      <c r="M13" s="1">
        <v>0</v>
      </c>
      <c r="O13" s="1">
        <v>0</v>
      </c>
      <c r="Q13" s="1">
        <v>31544746</v>
      </c>
      <c r="S13" s="1">
        <v>44837</v>
      </c>
      <c r="U13" s="1">
        <v>999999992946</v>
      </c>
      <c r="W13" s="1">
        <v>1414371776402</v>
      </c>
      <c r="Y13" s="9">
        <v>2.5781266622940768E-3</v>
      </c>
    </row>
    <row r="14" spans="1:25" ht="21" x14ac:dyDescent="0.25">
      <c r="A14" s="2" t="s">
        <v>21</v>
      </c>
      <c r="C14" s="1">
        <v>13222441</v>
      </c>
      <c r="E14" s="1">
        <v>999999990389</v>
      </c>
      <c r="G14" s="1">
        <v>1170000914326</v>
      </c>
      <c r="I14" s="1">
        <v>0</v>
      </c>
      <c r="K14" s="1">
        <v>0</v>
      </c>
      <c r="M14" s="1">
        <v>0</v>
      </c>
      <c r="O14" s="1">
        <v>0</v>
      </c>
      <c r="Q14" s="1">
        <v>13222441</v>
      </c>
      <c r="S14" s="1">
        <v>101456</v>
      </c>
      <c r="U14" s="1">
        <v>999999990389</v>
      </c>
      <c r="W14" s="1">
        <v>1341495974096</v>
      </c>
      <c r="Y14" s="9">
        <v>2.4452881455081128E-3</v>
      </c>
    </row>
    <row r="15" spans="1:25" ht="21" x14ac:dyDescent="0.25">
      <c r="A15" s="2" t="s">
        <v>22</v>
      </c>
      <c r="C15" s="1">
        <v>6813985</v>
      </c>
      <c r="E15" s="1">
        <v>999999996645</v>
      </c>
      <c r="G15" s="1">
        <v>1160850926555</v>
      </c>
      <c r="I15" s="1">
        <v>0</v>
      </c>
      <c r="K15" s="1">
        <v>0</v>
      </c>
      <c r="M15" s="1">
        <v>0</v>
      </c>
      <c r="O15" s="1">
        <v>0</v>
      </c>
      <c r="Q15" s="1">
        <v>6813985</v>
      </c>
      <c r="S15" s="1">
        <v>198424</v>
      </c>
      <c r="U15" s="1">
        <v>999999996645</v>
      </c>
      <c r="W15" s="1">
        <v>1352058159640</v>
      </c>
      <c r="Y15" s="9">
        <v>2.4645409704141322E-3</v>
      </c>
    </row>
    <row r="16" spans="1:25" ht="21" x14ac:dyDescent="0.25">
      <c r="A16" s="2" t="s">
        <v>23</v>
      </c>
      <c r="C16" s="1">
        <v>31898944</v>
      </c>
      <c r="E16" s="1">
        <v>999999995456</v>
      </c>
      <c r="G16" s="1">
        <v>1167086664128</v>
      </c>
      <c r="I16" s="1">
        <v>0</v>
      </c>
      <c r="K16" s="1">
        <v>0</v>
      </c>
      <c r="M16" s="1">
        <v>0</v>
      </c>
      <c r="O16" s="1">
        <v>0</v>
      </c>
      <c r="Q16" s="1">
        <v>31898944</v>
      </c>
      <c r="S16" s="1">
        <v>42342</v>
      </c>
      <c r="U16" s="1">
        <v>999999995456</v>
      </c>
      <c r="W16" s="1">
        <v>1350665086848</v>
      </c>
      <c r="Y16" s="9">
        <v>2.4620016676880074E-3</v>
      </c>
    </row>
    <row r="17" spans="1:25" ht="21" x14ac:dyDescent="0.25">
      <c r="A17" s="2" t="s">
        <v>24</v>
      </c>
      <c r="C17" s="1">
        <v>10079988</v>
      </c>
      <c r="E17" s="1">
        <v>4194094341693</v>
      </c>
      <c r="G17" s="1">
        <v>5983521666731</v>
      </c>
      <c r="I17" s="1">
        <v>0</v>
      </c>
      <c r="K17" s="1">
        <v>0</v>
      </c>
      <c r="M17" s="1">
        <v>0</v>
      </c>
      <c r="O17" s="1">
        <v>0</v>
      </c>
      <c r="Q17" s="1">
        <v>10079988</v>
      </c>
      <c r="S17" s="1">
        <v>659997</v>
      </c>
      <c r="U17" s="1">
        <v>4194094341693</v>
      </c>
      <c r="W17" s="1">
        <v>6648271225794</v>
      </c>
      <c r="Y17" s="9">
        <v>1.2118514800248951E-2</v>
      </c>
    </row>
    <row r="18" spans="1:25" ht="21.75" thickBot="1" x14ac:dyDescent="0.3">
      <c r="A18" s="2" t="s">
        <v>26</v>
      </c>
      <c r="C18" s="1">
        <v>0</v>
      </c>
      <c r="E18" s="1">
        <v>0</v>
      </c>
      <c r="G18" s="1">
        <v>0</v>
      </c>
      <c r="I18" s="1">
        <v>49940071</v>
      </c>
      <c r="K18" s="1">
        <v>499553027212</v>
      </c>
      <c r="M18" s="1">
        <v>0</v>
      </c>
      <c r="O18" s="1">
        <v>0</v>
      </c>
      <c r="Q18" s="1">
        <v>49940071</v>
      </c>
      <c r="S18" s="1">
        <v>10000</v>
      </c>
      <c r="U18" s="1">
        <v>499553027212</v>
      </c>
      <c r="W18" s="1">
        <v>499248392783</v>
      </c>
      <c r="Y18" s="9">
        <v>9.1003342545170011E-4</v>
      </c>
    </row>
    <row r="19" spans="1:25" ht="21.75" thickBot="1" x14ac:dyDescent="0.3">
      <c r="A19" s="2" t="s">
        <v>28</v>
      </c>
      <c r="B19" s="2"/>
      <c r="C19" s="2" t="s">
        <v>28</v>
      </c>
      <c r="D19" s="2"/>
      <c r="E19" s="4">
        <f>SUM(E9:E18)</f>
        <v>11098496335861</v>
      </c>
      <c r="F19" s="2"/>
      <c r="G19" s="4">
        <f>SUM(G9:G18)</f>
        <v>15923697168865</v>
      </c>
      <c r="H19" s="2"/>
      <c r="I19" s="2" t="s">
        <v>28</v>
      </c>
      <c r="J19" s="2"/>
      <c r="K19" s="4">
        <f>SUM(K9:K18)</f>
        <v>499553027212</v>
      </c>
      <c r="L19" s="2"/>
      <c r="M19" s="2" t="s">
        <v>28</v>
      </c>
      <c r="N19" s="2"/>
      <c r="O19" s="4">
        <f>SUM(O9:O18)</f>
        <v>0</v>
      </c>
      <c r="P19" s="2"/>
      <c r="Q19" s="2" t="s">
        <v>28</v>
      </c>
      <c r="S19" s="1" t="s">
        <v>28</v>
      </c>
      <c r="U19" s="4">
        <f>SUM(U9:U18)</f>
        <v>11598049363073</v>
      </c>
      <c r="V19" s="2"/>
      <c r="W19" s="4">
        <f>SUM(W9:W18)</f>
        <v>16591746861832</v>
      </c>
      <c r="Y19" s="22">
        <f>SUM(Y9:Y18)</f>
        <v>3.0243551004205876E-2</v>
      </c>
    </row>
  </sheetData>
  <mergeCells count="17">
    <mergeCell ref="Q7:Q8"/>
    <mergeCell ref="S7:S8"/>
    <mergeCell ref="U7:U8"/>
    <mergeCell ref="W7:W8"/>
    <mergeCell ref="A2:Y2"/>
    <mergeCell ref="A3:Y3"/>
    <mergeCell ref="A4:Y4"/>
    <mergeCell ref="A6:A8"/>
    <mergeCell ref="C6:G6"/>
    <mergeCell ref="I6:O6"/>
    <mergeCell ref="Q6:Y6"/>
    <mergeCell ref="C7:C8"/>
    <mergeCell ref="E7:E8"/>
    <mergeCell ref="G7:G8"/>
    <mergeCell ref="Y7:Y8"/>
    <mergeCell ref="I7:K7"/>
    <mergeCell ref="M7:O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2:Q9"/>
  <sheetViews>
    <sheetView rightToLeft="1" workbookViewId="0">
      <selection activeCell="M19" sqref="M19"/>
    </sheetView>
  </sheetViews>
  <sheetFormatPr defaultRowHeight="18.75" x14ac:dyDescent="0.25"/>
  <cols>
    <col min="1" max="1" width="28.85546875" style="1" customWidth="1"/>
    <col min="2" max="2" width="1" style="1" customWidth="1"/>
    <col min="3" max="3" width="21" style="1" customWidth="1"/>
    <col min="4" max="4" width="1" style="1" customWidth="1"/>
    <col min="5" max="5" width="15" style="1" customWidth="1"/>
    <col min="6" max="6" width="1" style="1" customWidth="1"/>
    <col min="7" max="7" width="20" style="1" customWidth="1"/>
    <col min="8" max="8" width="1" style="1" customWidth="1"/>
    <col min="9" max="9" width="27" style="1" customWidth="1"/>
    <col min="10" max="10" width="1" style="1" customWidth="1"/>
    <col min="11" max="11" width="21" style="1" customWidth="1"/>
    <col min="12" max="12" width="1" style="1" customWidth="1"/>
    <col min="13" max="13" width="15" style="1" customWidth="1"/>
    <col min="14" max="14" width="1" style="1" customWidth="1"/>
    <col min="15" max="15" width="20" style="1" customWidth="1"/>
    <col min="16" max="16" width="1" style="1" customWidth="1"/>
    <col min="17" max="17" width="27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</row>
    <row r="3" spans="1:17" ht="26.25" x14ac:dyDescent="0.25">
      <c r="A3" s="29" t="s">
        <v>1</v>
      </c>
      <c r="B3" s="29" t="s">
        <v>1</v>
      </c>
      <c r="C3" s="29" t="s">
        <v>1</v>
      </c>
      <c r="D3" s="29" t="s">
        <v>1</v>
      </c>
      <c r="E3" s="29" t="s">
        <v>1</v>
      </c>
      <c r="F3" s="29" t="s">
        <v>1</v>
      </c>
      <c r="G3" s="29" t="s">
        <v>1</v>
      </c>
      <c r="H3" s="29" t="s">
        <v>1</v>
      </c>
      <c r="I3" s="29" t="s">
        <v>1</v>
      </c>
      <c r="J3" s="29" t="s">
        <v>1</v>
      </c>
      <c r="K3" s="29" t="s">
        <v>1</v>
      </c>
      <c r="L3" s="29" t="s">
        <v>1</v>
      </c>
      <c r="M3" s="29" t="s">
        <v>1</v>
      </c>
      <c r="N3" s="29" t="s">
        <v>1</v>
      </c>
      <c r="O3" s="29" t="s">
        <v>1</v>
      </c>
      <c r="P3" s="29" t="s">
        <v>1</v>
      </c>
      <c r="Q3" s="29" t="s">
        <v>1</v>
      </c>
    </row>
    <row r="4" spans="1:17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</row>
    <row r="6" spans="1:17" ht="26.25" x14ac:dyDescent="0.25">
      <c r="A6" s="28" t="s">
        <v>3</v>
      </c>
      <c r="C6" s="28" t="s">
        <v>4</v>
      </c>
      <c r="D6" s="28" t="s">
        <v>4</v>
      </c>
      <c r="E6" s="28" t="s">
        <v>4</v>
      </c>
      <c r="F6" s="28" t="s">
        <v>4</v>
      </c>
      <c r="G6" s="28" t="s">
        <v>4</v>
      </c>
      <c r="H6" s="28" t="s">
        <v>4</v>
      </c>
      <c r="I6" s="28" t="s">
        <v>4</v>
      </c>
      <c r="K6" s="28" t="s">
        <v>6</v>
      </c>
      <c r="L6" s="28" t="s">
        <v>6</v>
      </c>
      <c r="M6" s="28" t="s">
        <v>6</v>
      </c>
      <c r="N6" s="28" t="s">
        <v>6</v>
      </c>
      <c r="O6" s="28" t="s">
        <v>6</v>
      </c>
      <c r="P6" s="28" t="s">
        <v>6</v>
      </c>
      <c r="Q6" s="28" t="s">
        <v>6</v>
      </c>
    </row>
    <row r="7" spans="1:17" ht="27" thickBot="1" x14ac:dyDescent="0.3">
      <c r="A7" s="28" t="s">
        <v>3</v>
      </c>
      <c r="C7" s="28" t="s">
        <v>29</v>
      </c>
      <c r="E7" s="28" t="s">
        <v>30</v>
      </c>
      <c r="G7" s="28" t="s">
        <v>31</v>
      </c>
      <c r="I7" s="28" t="s">
        <v>32</v>
      </c>
      <c r="K7" s="28" t="s">
        <v>29</v>
      </c>
      <c r="M7" s="28" t="s">
        <v>30</v>
      </c>
      <c r="O7" s="28" t="s">
        <v>31</v>
      </c>
      <c r="Q7" s="28" t="s">
        <v>32</v>
      </c>
    </row>
    <row r="8" spans="1:17" ht="21" x14ac:dyDescent="0.25">
      <c r="A8" s="2" t="s">
        <v>33</v>
      </c>
      <c r="C8" s="1">
        <v>7000000</v>
      </c>
      <c r="E8" s="1">
        <v>7204</v>
      </c>
      <c r="G8" s="1" t="s">
        <v>34</v>
      </c>
      <c r="I8" s="1" t="s">
        <v>291</v>
      </c>
      <c r="K8" s="1">
        <v>7000000</v>
      </c>
      <c r="M8" s="1">
        <v>7204</v>
      </c>
      <c r="O8" s="1" t="s">
        <v>34</v>
      </c>
      <c r="Q8" s="1" t="s">
        <v>291</v>
      </c>
    </row>
    <row r="9" spans="1:17" ht="21" x14ac:dyDescent="0.25">
      <c r="A9" s="2" t="s">
        <v>35</v>
      </c>
      <c r="C9" s="1">
        <v>9090119780</v>
      </c>
      <c r="E9" s="1">
        <v>1949</v>
      </c>
      <c r="G9" s="1" t="s">
        <v>36</v>
      </c>
      <c r="I9" s="1" t="s">
        <v>292</v>
      </c>
      <c r="K9" s="1">
        <v>9090119780</v>
      </c>
      <c r="M9" s="1">
        <v>1949</v>
      </c>
      <c r="O9" s="1" t="s">
        <v>36</v>
      </c>
      <c r="Q9" s="1" t="s">
        <v>292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2:Y86"/>
  <sheetViews>
    <sheetView rightToLeft="1" workbookViewId="0">
      <selection activeCell="E87" sqref="E87"/>
    </sheetView>
  </sheetViews>
  <sheetFormatPr defaultRowHeight="18.75" x14ac:dyDescent="0.25"/>
  <cols>
    <col min="1" max="1" width="37.28515625" style="1" bestFit="1" customWidth="1"/>
    <col min="2" max="2" width="1" style="1" customWidth="1"/>
    <col min="3" max="3" width="18" style="1" customWidth="1"/>
    <col min="4" max="4" width="1" style="1" customWidth="1"/>
    <col min="5" max="5" width="24" style="1" customWidth="1"/>
    <col min="6" max="6" width="1" style="1" customWidth="1"/>
    <col min="7" max="7" width="24" style="1" customWidth="1"/>
    <col min="8" max="8" width="1" style="1" customWidth="1"/>
    <col min="9" max="9" width="18" style="1" customWidth="1"/>
    <col min="10" max="10" width="1" style="1" customWidth="1"/>
    <col min="11" max="11" width="24" style="1" customWidth="1"/>
    <col min="12" max="12" width="1" style="1" customWidth="1"/>
    <col min="13" max="13" width="18" style="1" customWidth="1"/>
    <col min="14" max="14" width="1" style="1" customWidth="1"/>
    <col min="15" max="15" width="24" style="1" customWidth="1"/>
    <col min="16" max="16" width="1" style="1" customWidth="1"/>
    <col min="17" max="17" width="18" style="1" customWidth="1"/>
    <col min="18" max="18" width="1" style="1" customWidth="1"/>
    <col min="19" max="19" width="23" style="1" customWidth="1"/>
    <col min="20" max="20" width="1" style="1" customWidth="1"/>
    <col min="21" max="21" width="24" style="1" customWidth="1"/>
    <col min="22" max="22" width="1" style="1" customWidth="1"/>
    <col min="23" max="23" width="24" style="1" customWidth="1"/>
    <col min="24" max="24" width="1" style="1" customWidth="1"/>
    <col min="25" max="25" width="32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0</v>
      </c>
      <c r="V2" s="29" t="s">
        <v>0</v>
      </c>
      <c r="W2" s="29" t="s">
        <v>0</v>
      </c>
      <c r="X2" s="29" t="s">
        <v>0</v>
      </c>
      <c r="Y2" s="29" t="s">
        <v>0</v>
      </c>
    </row>
    <row r="3" spans="1:25" ht="26.25" x14ac:dyDescent="0.25">
      <c r="A3" s="29" t="s">
        <v>1</v>
      </c>
      <c r="B3" s="29" t="s">
        <v>1</v>
      </c>
      <c r="C3" s="29" t="s">
        <v>1</v>
      </c>
      <c r="D3" s="29" t="s">
        <v>1</v>
      </c>
      <c r="E3" s="29" t="s">
        <v>1</v>
      </c>
      <c r="F3" s="29" t="s">
        <v>1</v>
      </c>
      <c r="G3" s="29" t="s">
        <v>1</v>
      </c>
      <c r="H3" s="29" t="s">
        <v>1</v>
      </c>
      <c r="I3" s="29" t="s">
        <v>1</v>
      </c>
      <c r="J3" s="29" t="s">
        <v>1</v>
      </c>
      <c r="K3" s="29" t="s">
        <v>1</v>
      </c>
      <c r="L3" s="29" t="s">
        <v>1</v>
      </c>
      <c r="M3" s="29" t="s">
        <v>1</v>
      </c>
      <c r="N3" s="29" t="s">
        <v>1</v>
      </c>
      <c r="O3" s="29" t="s">
        <v>1</v>
      </c>
      <c r="P3" s="29" t="s">
        <v>1</v>
      </c>
      <c r="Q3" s="29" t="s">
        <v>1</v>
      </c>
      <c r="R3" s="29" t="s">
        <v>1</v>
      </c>
      <c r="S3" s="29" t="s">
        <v>1</v>
      </c>
      <c r="T3" s="29" t="s">
        <v>1</v>
      </c>
      <c r="U3" s="29" t="s">
        <v>1</v>
      </c>
      <c r="V3" s="29" t="s">
        <v>1</v>
      </c>
      <c r="W3" s="29" t="s">
        <v>1</v>
      </c>
      <c r="X3" s="29" t="s">
        <v>1</v>
      </c>
      <c r="Y3" s="29" t="s">
        <v>1</v>
      </c>
    </row>
    <row r="4" spans="1:25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  <c r="R4" s="29" t="s">
        <v>2</v>
      </c>
      <c r="S4" s="29" t="s">
        <v>2</v>
      </c>
      <c r="T4" s="29" t="s">
        <v>2</v>
      </c>
      <c r="U4" s="29" t="s">
        <v>2</v>
      </c>
      <c r="V4" s="29" t="s">
        <v>2</v>
      </c>
      <c r="W4" s="29" t="s">
        <v>2</v>
      </c>
      <c r="X4" s="29" t="s">
        <v>2</v>
      </c>
      <c r="Y4" s="29" t="s">
        <v>2</v>
      </c>
    </row>
    <row r="6" spans="1:25" ht="27" thickBot="1" x14ac:dyDescent="0.3">
      <c r="A6" s="3" t="s">
        <v>37</v>
      </c>
      <c r="C6" s="28" t="s">
        <v>4</v>
      </c>
      <c r="D6" s="28" t="s">
        <v>4</v>
      </c>
      <c r="E6" s="28" t="s">
        <v>4</v>
      </c>
      <c r="F6" s="28" t="s">
        <v>4</v>
      </c>
      <c r="G6" s="28" t="s">
        <v>4</v>
      </c>
      <c r="I6" s="28" t="s">
        <v>5</v>
      </c>
      <c r="J6" s="28" t="s">
        <v>5</v>
      </c>
      <c r="K6" s="28" t="s">
        <v>5</v>
      </c>
      <c r="L6" s="28" t="s">
        <v>5</v>
      </c>
      <c r="M6" s="28" t="s">
        <v>5</v>
      </c>
      <c r="N6" s="28" t="s">
        <v>5</v>
      </c>
      <c r="O6" s="28" t="s">
        <v>5</v>
      </c>
      <c r="Q6" s="28" t="s">
        <v>6</v>
      </c>
      <c r="R6" s="28" t="s">
        <v>6</v>
      </c>
      <c r="S6" s="28" t="s">
        <v>6</v>
      </c>
      <c r="T6" s="28" t="s">
        <v>6</v>
      </c>
      <c r="U6" s="28" t="s">
        <v>6</v>
      </c>
      <c r="V6" s="28" t="s">
        <v>6</v>
      </c>
      <c r="W6" s="28" t="s">
        <v>6</v>
      </c>
      <c r="X6" s="28" t="s">
        <v>6</v>
      </c>
      <c r="Y6" s="28" t="s">
        <v>6</v>
      </c>
    </row>
    <row r="7" spans="1:25" ht="27" thickBot="1" x14ac:dyDescent="0.3">
      <c r="A7" s="28" t="s">
        <v>38</v>
      </c>
      <c r="C7" s="28" t="s">
        <v>7</v>
      </c>
      <c r="E7" s="28" t="s">
        <v>8</v>
      </c>
      <c r="G7" s="28" t="s">
        <v>9</v>
      </c>
      <c r="I7" s="28" t="s">
        <v>10</v>
      </c>
      <c r="J7" s="28" t="s">
        <v>10</v>
      </c>
      <c r="K7" s="28" t="s">
        <v>10</v>
      </c>
      <c r="M7" s="28" t="s">
        <v>11</v>
      </c>
      <c r="N7" s="28" t="s">
        <v>11</v>
      </c>
      <c r="O7" s="28" t="s">
        <v>11</v>
      </c>
      <c r="Q7" s="28" t="s">
        <v>7</v>
      </c>
      <c r="S7" s="28" t="s">
        <v>39</v>
      </c>
      <c r="U7" s="28" t="s">
        <v>8</v>
      </c>
      <c r="W7" s="28" t="s">
        <v>9</v>
      </c>
      <c r="Y7" s="28" t="s">
        <v>13</v>
      </c>
    </row>
    <row r="8" spans="1:25" ht="27" thickBot="1" x14ac:dyDescent="0.3">
      <c r="A8" s="28" t="s">
        <v>38</v>
      </c>
      <c r="C8" s="28" t="s">
        <v>7</v>
      </c>
      <c r="E8" s="28" t="s">
        <v>8</v>
      </c>
      <c r="G8" s="28" t="s">
        <v>9</v>
      </c>
      <c r="I8" s="28" t="s">
        <v>7</v>
      </c>
      <c r="K8" s="28" t="s">
        <v>8</v>
      </c>
      <c r="M8" s="28" t="s">
        <v>7</v>
      </c>
      <c r="O8" s="28" t="s">
        <v>14</v>
      </c>
      <c r="Q8" s="28" t="s">
        <v>7</v>
      </c>
      <c r="S8" s="28" t="s">
        <v>39</v>
      </c>
      <c r="U8" s="28" t="s">
        <v>8</v>
      </c>
      <c r="W8" s="28" t="s">
        <v>9</v>
      </c>
      <c r="Y8" s="28" t="s">
        <v>13</v>
      </c>
    </row>
    <row r="9" spans="1:25" ht="21" x14ac:dyDescent="0.25">
      <c r="A9" s="2" t="s">
        <v>40</v>
      </c>
      <c r="C9" s="1">
        <v>3207600</v>
      </c>
      <c r="E9" s="1">
        <v>4947864134400</v>
      </c>
      <c r="G9" s="1">
        <v>6977807071540</v>
      </c>
      <c r="I9" s="1">
        <v>0</v>
      </c>
      <c r="K9" s="1">
        <v>0</v>
      </c>
      <c r="M9" s="1">
        <v>0</v>
      </c>
      <c r="O9" s="1">
        <v>0</v>
      </c>
      <c r="Q9" s="1">
        <v>3207600</v>
      </c>
      <c r="S9" s="1">
        <v>2212349</v>
      </c>
      <c r="U9" s="1">
        <v>4947864134400</v>
      </c>
      <c r="W9" s="1">
        <v>7091186791888</v>
      </c>
      <c r="Y9" s="9">
        <v>1.2925864359356288E-2</v>
      </c>
    </row>
    <row r="10" spans="1:25" ht="21" x14ac:dyDescent="0.25">
      <c r="A10" s="2" t="s">
        <v>41</v>
      </c>
      <c r="C10" s="1">
        <v>456251</v>
      </c>
      <c r="E10" s="1">
        <v>1962768989450</v>
      </c>
      <c r="G10" s="1">
        <v>2701005920000</v>
      </c>
      <c r="I10" s="1">
        <v>0</v>
      </c>
      <c r="K10" s="1">
        <v>0</v>
      </c>
      <c r="M10" s="1">
        <v>456251</v>
      </c>
      <c r="O10" s="1">
        <v>2698807246431</v>
      </c>
      <c r="Q10" s="1">
        <v>0</v>
      </c>
      <c r="S10" s="1">
        <v>0</v>
      </c>
      <c r="U10" s="1">
        <v>0</v>
      </c>
      <c r="W10" s="1">
        <v>0</v>
      </c>
      <c r="Y10" s="9">
        <v>0</v>
      </c>
    </row>
    <row r="11" spans="1:25" ht="21" x14ac:dyDescent="0.25">
      <c r="A11" s="2" t="s">
        <v>42</v>
      </c>
      <c r="C11" s="1">
        <v>252190</v>
      </c>
      <c r="E11" s="1">
        <v>735998861700</v>
      </c>
      <c r="G11" s="1">
        <v>1021964897079</v>
      </c>
      <c r="I11" s="1">
        <v>0</v>
      </c>
      <c r="K11" s="1">
        <v>0</v>
      </c>
      <c r="M11" s="1">
        <v>0</v>
      </c>
      <c r="O11" s="1">
        <v>0</v>
      </c>
      <c r="Q11" s="1">
        <v>252190</v>
      </c>
      <c r="S11" s="1">
        <v>4147642</v>
      </c>
      <c r="U11" s="1">
        <v>735998861700</v>
      </c>
      <c r="W11" s="1">
        <v>1045235490448</v>
      </c>
      <c r="Y11" s="9">
        <v>1.9052624856211067E-3</v>
      </c>
    </row>
    <row r="12" spans="1:25" ht="21" x14ac:dyDescent="0.25">
      <c r="A12" s="2" t="s">
        <v>43</v>
      </c>
      <c r="C12" s="1">
        <v>963700</v>
      </c>
      <c r="E12" s="1">
        <v>3999707714200</v>
      </c>
      <c r="G12" s="1">
        <v>5393669888685</v>
      </c>
      <c r="I12" s="1">
        <v>0</v>
      </c>
      <c r="K12" s="1">
        <v>0</v>
      </c>
      <c r="M12" s="1">
        <v>0</v>
      </c>
      <c r="O12" s="1">
        <v>0</v>
      </c>
      <c r="Q12" s="1">
        <v>963700</v>
      </c>
      <c r="S12" s="1">
        <v>5686058</v>
      </c>
      <c r="U12" s="1">
        <v>3999707714200</v>
      </c>
      <c r="W12" s="1">
        <v>5475682193111</v>
      </c>
      <c r="Y12" s="9">
        <v>9.9811113964819159E-3</v>
      </c>
    </row>
    <row r="13" spans="1:25" ht="21" x14ac:dyDescent="0.25">
      <c r="A13" s="2" t="s">
        <v>45</v>
      </c>
      <c r="C13" s="1">
        <v>1440000</v>
      </c>
      <c r="E13" s="1">
        <v>1440000000000</v>
      </c>
      <c r="G13" s="1">
        <v>1439670600000</v>
      </c>
      <c r="I13" s="1">
        <v>0</v>
      </c>
      <c r="K13" s="1">
        <v>0</v>
      </c>
      <c r="M13" s="1">
        <v>0</v>
      </c>
      <c r="O13" s="1">
        <v>0</v>
      </c>
      <c r="Q13" s="1">
        <v>1440000</v>
      </c>
      <c r="S13" s="1">
        <v>1000000</v>
      </c>
      <c r="U13" s="1">
        <v>1440000000000</v>
      </c>
      <c r="W13" s="1">
        <v>1439670600000</v>
      </c>
      <c r="Y13" s="9">
        <v>2.6242415330309629E-3</v>
      </c>
    </row>
    <row r="14" spans="1:25" ht="21" x14ac:dyDescent="0.25">
      <c r="A14" s="2" t="s">
        <v>46</v>
      </c>
      <c r="C14" s="1">
        <v>46184</v>
      </c>
      <c r="E14" s="1">
        <v>26340592963</v>
      </c>
      <c r="G14" s="1">
        <v>44140419048</v>
      </c>
      <c r="I14" s="1">
        <v>0</v>
      </c>
      <c r="K14" s="1">
        <v>0</v>
      </c>
      <c r="M14" s="1">
        <v>0</v>
      </c>
      <c r="O14" s="1">
        <v>0</v>
      </c>
      <c r="Q14" s="1">
        <v>46184</v>
      </c>
      <c r="S14" s="1">
        <v>983010</v>
      </c>
      <c r="U14" s="1">
        <v>26340592963</v>
      </c>
      <c r="W14" s="1">
        <v>45388948742</v>
      </c>
      <c r="Y14" s="9">
        <v>8.2735289884623521E-5</v>
      </c>
    </row>
    <row r="15" spans="1:25" ht="21" x14ac:dyDescent="0.25">
      <c r="A15" s="2" t="s">
        <v>47</v>
      </c>
      <c r="C15" s="1">
        <v>73594</v>
      </c>
      <c r="E15" s="1">
        <v>40178911377</v>
      </c>
      <c r="G15" s="1">
        <v>66822781591</v>
      </c>
      <c r="I15" s="1">
        <v>0</v>
      </c>
      <c r="K15" s="1">
        <v>0</v>
      </c>
      <c r="M15" s="1">
        <v>73594</v>
      </c>
      <c r="O15" s="1">
        <v>68584218935</v>
      </c>
      <c r="Q15" s="1">
        <v>0</v>
      </c>
      <c r="S15" s="1">
        <v>0</v>
      </c>
      <c r="U15" s="1">
        <v>0</v>
      </c>
      <c r="W15" s="1">
        <v>0</v>
      </c>
      <c r="Y15" s="9">
        <v>0</v>
      </c>
    </row>
    <row r="16" spans="1:25" ht="21" x14ac:dyDescent="0.25">
      <c r="A16" s="2" t="s">
        <v>48</v>
      </c>
      <c r="C16" s="1">
        <v>339795</v>
      </c>
      <c r="E16" s="1">
        <v>180862074280</v>
      </c>
      <c r="G16" s="1">
        <v>300048486054</v>
      </c>
      <c r="I16" s="1">
        <v>0</v>
      </c>
      <c r="K16" s="1">
        <v>0</v>
      </c>
      <c r="M16" s="1">
        <v>0</v>
      </c>
      <c r="O16" s="1">
        <v>0</v>
      </c>
      <c r="Q16" s="1">
        <v>339795</v>
      </c>
      <c r="S16" s="1">
        <v>906000</v>
      </c>
      <c r="U16" s="1">
        <v>180862074280</v>
      </c>
      <c r="W16" s="1">
        <v>307783848335</v>
      </c>
      <c r="Y16" s="9">
        <v>5.6103052878680017E-4</v>
      </c>
    </row>
    <row r="17" spans="1:25" ht="21" x14ac:dyDescent="0.25">
      <c r="A17" s="2" t="s">
        <v>50</v>
      </c>
      <c r="C17" s="1">
        <v>52417</v>
      </c>
      <c r="E17" s="1">
        <v>27446922399</v>
      </c>
      <c r="G17" s="1">
        <v>45168925884</v>
      </c>
      <c r="I17" s="1">
        <v>0</v>
      </c>
      <c r="K17" s="1">
        <v>0</v>
      </c>
      <c r="M17" s="1">
        <v>0</v>
      </c>
      <c r="O17" s="1">
        <v>0</v>
      </c>
      <c r="Q17" s="1">
        <v>52417</v>
      </c>
      <c r="S17" s="1">
        <v>883260</v>
      </c>
      <c r="U17" s="1">
        <v>27446922399</v>
      </c>
      <c r="W17" s="1">
        <v>46287248789</v>
      </c>
      <c r="Y17" s="9">
        <v>8.4372717427049596E-5</v>
      </c>
    </row>
    <row r="18" spans="1:25" ht="21" x14ac:dyDescent="0.25">
      <c r="A18" s="2" t="s">
        <v>51</v>
      </c>
      <c r="C18" s="1">
        <v>1010965</v>
      </c>
      <c r="E18" s="1">
        <v>472758218038</v>
      </c>
      <c r="G18" s="1">
        <v>912197309272</v>
      </c>
      <c r="I18" s="1">
        <v>0</v>
      </c>
      <c r="K18" s="1">
        <v>0</v>
      </c>
      <c r="M18" s="1">
        <v>399340</v>
      </c>
      <c r="O18" s="1">
        <v>370140844144</v>
      </c>
      <c r="Q18" s="1">
        <v>611625</v>
      </c>
      <c r="S18" s="1">
        <v>929000</v>
      </c>
      <c r="U18" s="1">
        <v>286014595070</v>
      </c>
      <c r="W18" s="1">
        <v>568069649335</v>
      </c>
      <c r="Y18" s="9">
        <v>1.0354812881774775E-3</v>
      </c>
    </row>
    <row r="19" spans="1:25" ht="21" x14ac:dyDescent="0.25">
      <c r="A19" s="2" t="s">
        <v>52</v>
      </c>
      <c r="C19" s="1">
        <v>1000000</v>
      </c>
      <c r="E19" s="1">
        <v>1000011326250</v>
      </c>
      <c r="G19" s="1">
        <v>999771250000</v>
      </c>
      <c r="I19" s="1">
        <v>0</v>
      </c>
      <c r="K19" s="1">
        <v>0</v>
      </c>
      <c r="M19" s="1">
        <v>0</v>
      </c>
      <c r="O19" s="1">
        <v>0</v>
      </c>
      <c r="Q19" s="1">
        <v>1000000</v>
      </c>
      <c r="S19" s="1">
        <v>1000000</v>
      </c>
      <c r="U19" s="1">
        <v>1000011326250</v>
      </c>
      <c r="W19" s="1">
        <v>999771250000</v>
      </c>
      <c r="Y19" s="9">
        <v>1.8223899534937243E-3</v>
      </c>
    </row>
    <row r="20" spans="1:25" ht="21" x14ac:dyDescent="0.25">
      <c r="A20" s="2" t="s">
        <v>53</v>
      </c>
      <c r="C20" s="1">
        <v>2390000</v>
      </c>
      <c r="E20" s="1">
        <v>2390000000000</v>
      </c>
      <c r="G20" s="1">
        <v>2389453287500</v>
      </c>
      <c r="I20" s="1">
        <v>0</v>
      </c>
      <c r="K20" s="1">
        <v>0</v>
      </c>
      <c r="M20" s="1">
        <v>0</v>
      </c>
      <c r="O20" s="1">
        <v>0</v>
      </c>
      <c r="Q20" s="1">
        <v>2390000</v>
      </c>
      <c r="S20" s="1">
        <v>1000000</v>
      </c>
      <c r="U20" s="1">
        <v>2390000000000</v>
      </c>
      <c r="W20" s="1">
        <v>2389453287500</v>
      </c>
      <c r="Y20" s="9">
        <v>4.3555119888500013E-3</v>
      </c>
    </row>
    <row r="21" spans="1:25" ht="21" x14ac:dyDescent="0.25">
      <c r="A21" s="2" t="s">
        <v>54</v>
      </c>
      <c r="C21" s="1">
        <v>2000000</v>
      </c>
      <c r="E21" s="1">
        <v>2000000000000</v>
      </c>
      <c r="G21" s="1">
        <v>1999542500000</v>
      </c>
      <c r="I21" s="1">
        <v>0</v>
      </c>
      <c r="K21" s="1">
        <v>0</v>
      </c>
      <c r="M21" s="1">
        <v>0</v>
      </c>
      <c r="O21" s="1">
        <v>0</v>
      </c>
      <c r="Q21" s="1">
        <v>2000000</v>
      </c>
      <c r="S21" s="1">
        <v>1000000</v>
      </c>
      <c r="U21" s="1">
        <v>2000000000000</v>
      </c>
      <c r="W21" s="1">
        <v>1999542500000</v>
      </c>
      <c r="Y21" s="9">
        <v>3.6447799069874486E-3</v>
      </c>
    </row>
    <row r="22" spans="1:25" ht="21" x14ac:dyDescent="0.25">
      <c r="A22" s="2" t="s">
        <v>55</v>
      </c>
      <c r="C22" s="1">
        <v>4500000</v>
      </c>
      <c r="E22" s="1">
        <v>4500000000000</v>
      </c>
      <c r="G22" s="1">
        <v>4498970625000</v>
      </c>
      <c r="I22" s="1">
        <v>0</v>
      </c>
      <c r="K22" s="1">
        <v>0</v>
      </c>
      <c r="M22" s="1">
        <v>0</v>
      </c>
      <c r="O22" s="1">
        <v>0</v>
      </c>
      <c r="Q22" s="1">
        <v>4500000</v>
      </c>
      <c r="S22" s="1">
        <v>1000000</v>
      </c>
      <c r="U22" s="1">
        <v>4500000000000</v>
      </c>
      <c r="W22" s="1">
        <v>4498970625000</v>
      </c>
      <c r="Y22" s="9">
        <v>8.20075479072176E-3</v>
      </c>
    </row>
    <row r="23" spans="1:25" ht="21" x14ac:dyDescent="0.25">
      <c r="A23" s="2" t="s">
        <v>56</v>
      </c>
      <c r="C23" s="1">
        <v>5000000</v>
      </c>
      <c r="E23" s="1">
        <v>3863035517322</v>
      </c>
      <c r="G23" s="1">
        <v>3862116338750</v>
      </c>
      <c r="I23" s="1">
        <v>0</v>
      </c>
      <c r="K23" s="1">
        <v>0</v>
      </c>
      <c r="M23" s="1">
        <v>0</v>
      </c>
      <c r="O23" s="1">
        <v>0</v>
      </c>
      <c r="Q23" s="1">
        <v>5000000</v>
      </c>
      <c r="S23" s="1">
        <v>772600</v>
      </c>
      <c r="U23" s="1">
        <v>3863035517322</v>
      </c>
      <c r="W23" s="1">
        <v>3862116338750</v>
      </c>
      <c r="Y23" s="9">
        <v>7.0398923903462569E-3</v>
      </c>
    </row>
    <row r="24" spans="1:25" ht="21" x14ac:dyDescent="0.25">
      <c r="A24" s="2" t="s">
        <v>57</v>
      </c>
      <c r="C24" s="1">
        <v>150000</v>
      </c>
      <c r="E24" s="1">
        <v>112669767315</v>
      </c>
      <c r="G24" s="1">
        <v>112618232685</v>
      </c>
      <c r="I24" s="1">
        <v>112500</v>
      </c>
      <c r="K24" s="1">
        <v>85520683377</v>
      </c>
      <c r="M24" s="1">
        <v>0</v>
      </c>
      <c r="O24" s="1">
        <v>0</v>
      </c>
      <c r="Q24" s="1">
        <v>262500</v>
      </c>
      <c r="S24" s="1">
        <v>750960</v>
      </c>
      <c r="U24" s="1">
        <v>198190450692</v>
      </c>
      <c r="W24" s="1">
        <v>197081907198</v>
      </c>
      <c r="Y24" s="9">
        <v>3.5924226436099031E-4</v>
      </c>
    </row>
    <row r="25" spans="1:25" ht="21" x14ac:dyDescent="0.25">
      <c r="A25" s="2" t="s">
        <v>58</v>
      </c>
      <c r="C25" s="1">
        <v>622799</v>
      </c>
      <c r="E25" s="1">
        <v>498496448744</v>
      </c>
      <c r="G25" s="1">
        <v>542682529408</v>
      </c>
      <c r="I25" s="1">
        <v>0</v>
      </c>
      <c r="K25" s="1">
        <v>0</v>
      </c>
      <c r="M25" s="1">
        <v>622799</v>
      </c>
      <c r="O25" s="1">
        <v>622799000000</v>
      </c>
      <c r="Q25" s="1">
        <v>0</v>
      </c>
      <c r="S25" s="1">
        <v>0</v>
      </c>
      <c r="U25" s="1">
        <v>0</v>
      </c>
      <c r="W25" s="1">
        <v>0</v>
      </c>
      <c r="Y25" s="9">
        <v>0</v>
      </c>
    </row>
    <row r="26" spans="1:25" ht="21" x14ac:dyDescent="0.25">
      <c r="A26" s="2" t="s">
        <v>59</v>
      </c>
      <c r="C26" s="1">
        <v>62350</v>
      </c>
      <c r="E26" s="1">
        <v>47426774387</v>
      </c>
      <c r="G26" s="1">
        <v>47405081606</v>
      </c>
      <c r="I26" s="1">
        <v>0</v>
      </c>
      <c r="K26" s="1">
        <v>0</v>
      </c>
      <c r="M26" s="1">
        <v>0</v>
      </c>
      <c r="O26" s="1">
        <v>0</v>
      </c>
      <c r="Q26" s="1">
        <v>62350</v>
      </c>
      <c r="S26" s="1">
        <v>760480</v>
      </c>
      <c r="U26" s="1">
        <v>47426774387</v>
      </c>
      <c r="W26" s="1">
        <v>47405081606</v>
      </c>
      <c r="Y26" s="9">
        <v>8.6410310821925064E-5</v>
      </c>
    </row>
    <row r="27" spans="1:25" ht="21" x14ac:dyDescent="0.25">
      <c r="A27" s="2" t="s">
        <v>60</v>
      </c>
      <c r="C27" s="1">
        <v>250000</v>
      </c>
      <c r="E27" s="1">
        <v>182188327500</v>
      </c>
      <c r="G27" s="1">
        <v>182118330900</v>
      </c>
      <c r="I27" s="1">
        <v>0</v>
      </c>
      <c r="K27" s="1">
        <v>0</v>
      </c>
      <c r="M27" s="1">
        <v>0</v>
      </c>
      <c r="O27" s="1">
        <v>0</v>
      </c>
      <c r="Q27" s="1">
        <v>250000</v>
      </c>
      <c r="S27" s="1">
        <v>728640</v>
      </c>
      <c r="U27" s="1">
        <v>182188327500</v>
      </c>
      <c r="W27" s="1">
        <v>182118330900</v>
      </c>
      <c r="Y27" s="9">
        <v>3.3196655392841681E-4</v>
      </c>
    </row>
    <row r="28" spans="1:25" ht="21" x14ac:dyDescent="0.25">
      <c r="A28" s="2" t="s">
        <v>61</v>
      </c>
      <c r="C28" s="1">
        <v>800000</v>
      </c>
      <c r="E28" s="1">
        <v>694033750000</v>
      </c>
      <c r="G28" s="1">
        <v>693841247500</v>
      </c>
      <c r="I28" s="1">
        <v>0</v>
      </c>
      <c r="K28" s="1">
        <v>0</v>
      </c>
      <c r="M28" s="1">
        <v>0</v>
      </c>
      <c r="O28" s="1">
        <v>0</v>
      </c>
      <c r="Q28" s="1">
        <v>800000</v>
      </c>
      <c r="S28" s="1">
        <v>867500</v>
      </c>
      <c r="U28" s="1">
        <v>694033750000</v>
      </c>
      <c r="W28" s="1">
        <v>693841247500</v>
      </c>
      <c r="Y28" s="9">
        <v>1.2647386277246447E-3</v>
      </c>
    </row>
    <row r="29" spans="1:25" ht="21" x14ac:dyDescent="0.25">
      <c r="A29" s="2" t="s">
        <v>62</v>
      </c>
      <c r="C29" s="1">
        <v>2325000</v>
      </c>
      <c r="E29" s="1">
        <v>1960887639163</v>
      </c>
      <c r="G29" s="1">
        <v>1960340219573</v>
      </c>
      <c r="I29" s="1">
        <v>0</v>
      </c>
      <c r="K29" s="1">
        <v>0</v>
      </c>
      <c r="M29" s="1">
        <v>0</v>
      </c>
      <c r="O29" s="1">
        <v>0</v>
      </c>
      <c r="Q29" s="1">
        <v>2325000</v>
      </c>
      <c r="S29" s="1">
        <v>843350</v>
      </c>
      <c r="U29" s="1">
        <v>1960887639163</v>
      </c>
      <c r="W29" s="1">
        <v>1960340219573</v>
      </c>
      <c r="Y29" s="9">
        <v>3.5733217189227204E-3</v>
      </c>
    </row>
    <row r="30" spans="1:25" ht="21" x14ac:dyDescent="0.25">
      <c r="A30" s="2" t="s">
        <v>63</v>
      </c>
      <c r="C30" s="1">
        <v>1200000</v>
      </c>
      <c r="E30" s="1">
        <v>985740401250</v>
      </c>
      <c r="G30" s="1">
        <v>985454525700</v>
      </c>
      <c r="I30" s="1">
        <v>0</v>
      </c>
      <c r="K30" s="1">
        <v>0</v>
      </c>
      <c r="M30" s="1">
        <v>0</v>
      </c>
      <c r="O30" s="1">
        <v>0</v>
      </c>
      <c r="Q30" s="1">
        <v>1200000</v>
      </c>
      <c r="S30" s="1">
        <v>821400</v>
      </c>
      <c r="U30" s="1">
        <v>985740401250</v>
      </c>
      <c r="W30" s="1">
        <v>985454525700</v>
      </c>
      <c r="Y30" s="9">
        <v>1.7962933293596943E-3</v>
      </c>
    </row>
    <row r="31" spans="1:25" ht="21" x14ac:dyDescent="0.25">
      <c r="A31" s="2" t="s">
        <v>64</v>
      </c>
      <c r="C31" s="1">
        <v>3750000</v>
      </c>
      <c r="E31" s="1">
        <v>2750460000000</v>
      </c>
      <c r="G31" s="1">
        <v>2749695863156</v>
      </c>
      <c r="I31" s="1">
        <v>0</v>
      </c>
      <c r="K31" s="1">
        <v>0</v>
      </c>
      <c r="M31" s="1">
        <v>0</v>
      </c>
      <c r="O31" s="1">
        <v>0</v>
      </c>
      <c r="Q31" s="1">
        <v>3750000</v>
      </c>
      <c r="S31" s="1">
        <v>733420</v>
      </c>
      <c r="U31" s="1">
        <v>2750460000000</v>
      </c>
      <c r="W31" s="1">
        <v>2749695863156</v>
      </c>
      <c r="Y31" s="9">
        <v>5.0121646488421713E-3</v>
      </c>
    </row>
    <row r="32" spans="1:25" ht="21" x14ac:dyDescent="0.25">
      <c r="A32" s="2" t="s">
        <v>65</v>
      </c>
      <c r="C32" s="1">
        <v>2500000</v>
      </c>
      <c r="E32" s="1">
        <v>1823315901880</v>
      </c>
      <c r="G32" s="1">
        <v>1822782943000</v>
      </c>
      <c r="I32" s="1">
        <v>0</v>
      </c>
      <c r="K32" s="1">
        <v>0</v>
      </c>
      <c r="M32" s="1">
        <v>0</v>
      </c>
      <c r="O32" s="1">
        <v>0</v>
      </c>
      <c r="Q32" s="1">
        <v>2500000</v>
      </c>
      <c r="S32" s="1">
        <v>729280</v>
      </c>
      <c r="U32" s="1">
        <v>1823315901880</v>
      </c>
      <c r="W32" s="1">
        <v>1822782943000</v>
      </c>
      <c r="Y32" s="9">
        <v>3.3225813632097581E-3</v>
      </c>
    </row>
    <row r="33" spans="1:25" ht="21" x14ac:dyDescent="0.25">
      <c r="A33" s="2" t="s">
        <v>66</v>
      </c>
      <c r="C33" s="1">
        <v>800000</v>
      </c>
      <c r="E33" s="1">
        <v>713913750000</v>
      </c>
      <c r="G33" s="1">
        <v>713716699950</v>
      </c>
      <c r="I33" s="1">
        <v>0</v>
      </c>
      <c r="K33" s="1">
        <v>0</v>
      </c>
      <c r="M33" s="1">
        <v>0</v>
      </c>
      <c r="O33" s="1">
        <v>0</v>
      </c>
      <c r="Q33" s="1">
        <v>800000</v>
      </c>
      <c r="S33" s="1">
        <v>892350</v>
      </c>
      <c r="U33" s="1">
        <v>713913750000</v>
      </c>
      <c r="W33" s="1">
        <v>713716699950</v>
      </c>
      <c r="Y33" s="9">
        <v>1.3009677400000999E-3</v>
      </c>
    </row>
    <row r="34" spans="1:25" ht="21" x14ac:dyDescent="0.25">
      <c r="A34" s="2" t="s">
        <v>67</v>
      </c>
      <c r="C34" s="1">
        <v>875000</v>
      </c>
      <c r="E34" s="1">
        <v>697435000000</v>
      </c>
      <c r="G34" s="1">
        <v>697241719464</v>
      </c>
      <c r="I34" s="1">
        <v>0</v>
      </c>
      <c r="K34" s="1">
        <v>0</v>
      </c>
      <c r="M34" s="1">
        <v>0</v>
      </c>
      <c r="O34" s="1">
        <v>0</v>
      </c>
      <c r="Q34" s="1">
        <v>875000</v>
      </c>
      <c r="S34" s="1">
        <v>797030</v>
      </c>
      <c r="U34" s="1">
        <v>697435000000</v>
      </c>
      <c r="W34" s="1">
        <v>697241719464</v>
      </c>
      <c r="Y34" s="9">
        <v>1.2709370315538513E-3</v>
      </c>
    </row>
    <row r="35" spans="1:25" ht="21" x14ac:dyDescent="0.25">
      <c r="A35" s="2" t="s">
        <v>68</v>
      </c>
      <c r="C35" s="1">
        <v>1463524</v>
      </c>
      <c r="E35" s="1">
        <v>1254098251848</v>
      </c>
      <c r="G35" s="1">
        <v>1250974107334</v>
      </c>
      <c r="I35" s="1">
        <v>306582</v>
      </c>
      <c r="K35" s="1">
        <v>301781722224</v>
      </c>
      <c r="M35" s="1">
        <v>1770106</v>
      </c>
      <c r="O35" s="1">
        <v>1770106000000</v>
      </c>
      <c r="Q35" s="1">
        <v>0</v>
      </c>
      <c r="S35" s="1">
        <v>0</v>
      </c>
      <c r="U35" s="1">
        <v>0</v>
      </c>
      <c r="W35" s="1">
        <v>0</v>
      </c>
      <c r="Y35" s="9">
        <v>0</v>
      </c>
    </row>
    <row r="36" spans="1:25" ht="21" x14ac:dyDescent="0.25">
      <c r="A36" s="2" t="s">
        <v>69</v>
      </c>
      <c r="C36" s="1">
        <v>2600000</v>
      </c>
      <c r="E36" s="1">
        <v>1994951250000</v>
      </c>
      <c r="G36" s="1">
        <v>1994393678062</v>
      </c>
      <c r="I36" s="1">
        <v>0</v>
      </c>
      <c r="K36" s="1">
        <v>0</v>
      </c>
      <c r="M36" s="1">
        <v>0</v>
      </c>
      <c r="O36" s="1">
        <v>0</v>
      </c>
      <c r="Q36" s="1">
        <v>2600000</v>
      </c>
      <c r="S36" s="1">
        <v>767250</v>
      </c>
      <c r="U36" s="1">
        <v>1994951250000</v>
      </c>
      <c r="W36" s="1">
        <v>1994393678062</v>
      </c>
      <c r="Y36" s="9">
        <v>3.6353945987260446E-3</v>
      </c>
    </row>
    <row r="37" spans="1:25" ht="21" x14ac:dyDescent="0.25">
      <c r="A37" s="2" t="s">
        <v>70</v>
      </c>
      <c r="C37" s="1">
        <v>6990000</v>
      </c>
      <c r="E37" s="1">
        <v>5266851750000</v>
      </c>
      <c r="G37" s="1">
        <v>5265410761704</v>
      </c>
      <c r="I37" s="1">
        <v>0</v>
      </c>
      <c r="K37" s="1">
        <v>0</v>
      </c>
      <c r="M37" s="1">
        <v>0</v>
      </c>
      <c r="O37" s="1">
        <v>0</v>
      </c>
      <c r="Q37" s="1">
        <v>6990000</v>
      </c>
      <c r="S37" s="1">
        <v>753450</v>
      </c>
      <c r="U37" s="1">
        <v>5266851750000</v>
      </c>
      <c r="W37" s="1">
        <v>5265410761704</v>
      </c>
      <c r="Y37" s="9">
        <v>9.5978271761136442E-3</v>
      </c>
    </row>
    <row r="38" spans="1:25" ht="21" x14ac:dyDescent="0.25">
      <c r="A38" s="2" t="s">
        <v>71</v>
      </c>
      <c r="C38" s="1">
        <v>2500000</v>
      </c>
      <c r="E38" s="1">
        <v>1968158750000</v>
      </c>
      <c r="G38" s="1">
        <v>1967674791406</v>
      </c>
      <c r="I38" s="1">
        <v>0</v>
      </c>
      <c r="K38" s="1">
        <v>0</v>
      </c>
      <c r="M38" s="1">
        <v>0</v>
      </c>
      <c r="O38" s="1">
        <v>0</v>
      </c>
      <c r="Q38" s="1">
        <v>2500000</v>
      </c>
      <c r="S38" s="1">
        <v>787250</v>
      </c>
      <c r="U38" s="1">
        <v>1968158750000</v>
      </c>
      <c r="W38" s="1">
        <v>1967674791406</v>
      </c>
      <c r="Y38" s="9">
        <v>3.5866912272193804E-3</v>
      </c>
    </row>
    <row r="39" spans="1:25" ht="21" x14ac:dyDescent="0.25">
      <c r="A39" s="2" t="s">
        <v>72</v>
      </c>
      <c r="C39" s="1">
        <v>52689</v>
      </c>
      <c r="E39" s="1">
        <v>48357431843</v>
      </c>
      <c r="G39" s="1">
        <v>48335313387</v>
      </c>
      <c r="I39" s="1">
        <v>0</v>
      </c>
      <c r="K39" s="1">
        <v>0</v>
      </c>
      <c r="M39" s="1">
        <v>0</v>
      </c>
      <c r="O39" s="1">
        <v>0</v>
      </c>
      <c r="Q39" s="1">
        <v>52689</v>
      </c>
      <c r="S39" s="1">
        <v>917580</v>
      </c>
      <c r="U39" s="1">
        <v>48357431843</v>
      </c>
      <c r="W39" s="1">
        <v>48335313387</v>
      </c>
      <c r="Y39" s="9">
        <v>8.8105943750072351E-5</v>
      </c>
    </row>
    <row r="40" spans="1:25" ht="21" x14ac:dyDescent="0.25">
      <c r="A40" s="2" t="s">
        <v>73</v>
      </c>
      <c r="C40" s="1">
        <v>52689</v>
      </c>
      <c r="E40" s="1">
        <v>46361467312</v>
      </c>
      <c r="G40" s="1">
        <v>46129202830</v>
      </c>
      <c r="I40" s="1">
        <v>0</v>
      </c>
      <c r="K40" s="1">
        <v>0</v>
      </c>
      <c r="M40" s="1">
        <v>0</v>
      </c>
      <c r="O40" s="1">
        <v>0</v>
      </c>
      <c r="Q40" s="1">
        <v>52689</v>
      </c>
      <c r="S40" s="1">
        <v>875700</v>
      </c>
      <c r="U40" s="1">
        <v>46361467312</v>
      </c>
      <c r="W40" s="1">
        <v>46129202830</v>
      </c>
      <c r="Y40" s="9">
        <v>8.4084630159215204E-5</v>
      </c>
    </row>
    <row r="41" spans="1:25" ht="21" x14ac:dyDescent="0.25">
      <c r="A41" s="2" t="s">
        <v>74</v>
      </c>
      <c r="C41" s="1">
        <v>254870</v>
      </c>
      <c r="E41" s="1">
        <v>206444180430</v>
      </c>
      <c r="G41" s="1">
        <v>206922642685</v>
      </c>
      <c r="I41" s="1">
        <v>0</v>
      </c>
      <c r="K41" s="1">
        <v>0</v>
      </c>
      <c r="M41" s="1">
        <v>254870</v>
      </c>
      <c r="O41" s="1">
        <v>254870000000</v>
      </c>
      <c r="Q41" s="1">
        <v>0</v>
      </c>
      <c r="S41" s="1">
        <v>0</v>
      </c>
      <c r="U41" s="1">
        <v>0</v>
      </c>
      <c r="W41" s="1">
        <v>0</v>
      </c>
      <c r="Y41" s="9">
        <v>0</v>
      </c>
    </row>
    <row r="42" spans="1:25" ht="21" x14ac:dyDescent="0.25">
      <c r="A42" s="2" t="s">
        <v>75</v>
      </c>
      <c r="C42" s="1">
        <v>188009</v>
      </c>
      <c r="E42" s="1">
        <v>156983236377</v>
      </c>
      <c r="G42" s="1">
        <v>156152748635</v>
      </c>
      <c r="I42" s="1">
        <v>0</v>
      </c>
      <c r="K42" s="1">
        <v>0</v>
      </c>
      <c r="M42" s="1">
        <v>0</v>
      </c>
      <c r="O42" s="1">
        <v>0</v>
      </c>
      <c r="Q42" s="1">
        <v>188009</v>
      </c>
      <c r="S42" s="1">
        <v>830750</v>
      </c>
      <c r="U42" s="1">
        <v>156983236377</v>
      </c>
      <c r="W42" s="1">
        <v>156152748635</v>
      </c>
      <c r="Y42" s="9">
        <v>2.8463631087896846E-4</v>
      </c>
    </row>
    <row r="43" spans="1:25" ht="21" x14ac:dyDescent="0.25">
      <c r="A43" s="2" t="s">
        <v>76</v>
      </c>
      <c r="C43" s="1">
        <v>21094</v>
      </c>
      <c r="E43" s="1">
        <v>17349563999</v>
      </c>
      <c r="G43" s="1">
        <v>17341628394</v>
      </c>
      <c r="I43" s="1">
        <v>0</v>
      </c>
      <c r="K43" s="1">
        <v>0</v>
      </c>
      <c r="M43" s="1">
        <v>21094</v>
      </c>
      <c r="O43" s="1">
        <v>21094000000</v>
      </c>
      <c r="Q43" s="1">
        <v>0</v>
      </c>
      <c r="S43" s="1">
        <v>0</v>
      </c>
      <c r="U43" s="1">
        <v>0</v>
      </c>
      <c r="W43" s="1">
        <v>0</v>
      </c>
      <c r="Y43" s="9">
        <v>0</v>
      </c>
    </row>
    <row r="44" spans="1:25" ht="21" x14ac:dyDescent="0.25">
      <c r="A44" s="2" t="s">
        <v>77</v>
      </c>
      <c r="C44" s="1">
        <v>2030000</v>
      </c>
      <c r="E44" s="1">
        <v>1509570592419</v>
      </c>
      <c r="G44" s="1">
        <v>1508756792917</v>
      </c>
      <c r="I44" s="1">
        <v>0</v>
      </c>
      <c r="K44" s="1">
        <v>0</v>
      </c>
      <c r="M44" s="1">
        <v>0</v>
      </c>
      <c r="O44" s="1">
        <v>0</v>
      </c>
      <c r="Q44" s="1">
        <v>2030000</v>
      </c>
      <c r="S44" s="1">
        <v>743400</v>
      </c>
      <c r="U44" s="1">
        <v>1509570592419</v>
      </c>
      <c r="W44" s="1">
        <v>1508756792917</v>
      </c>
      <c r="Y44" s="9">
        <v>2.7501723235963749E-3</v>
      </c>
    </row>
    <row r="45" spans="1:25" ht="21" x14ac:dyDescent="0.25">
      <c r="A45" s="2" t="s">
        <v>78</v>
      </c>
      <c r="C45" s="1">
        <v>1000000</v>
      </c>
      <c r="E45" s="1">
        <v>1000000000000</v>
      </c>
      <c r="G45" s="1">
        <v>999771250000</v>
      </c>
      <c r="I45" s="1">
        <v>0</v>
      </c>
      <c r="K45" s="1">
        <v>0</v>
      </c>
      <c r="M45" s="1">
        <v>0</v>
      </c>
      <c r="O45" s="1">
        <v>0</v>
      </c>
      <c r="Q45" s="1">
        <v>1000000</v>
      </c>
      <c r="S45" s="1">
        <v>1000000</v>
      </c>
      <c r="U45" s="1">
        <v>1000000000000</v>
      </c>
      <c r="W45" s="1">
        <v>999771250000</v>
      </c>
      <c r="Y45" s="9">
        <v>1.8223899534937243E-3</v>
      </c>
    </row>
    <row r="46" spans="1:25" ht="21" x14ac:dyDescent="0.25">
      <c r="A46" s="2" t="s">
        <v>79</v>
      </c>
      <c r="C46" s="1">
        <v>400000</v>
      </c>
      <c r="E46" s="1">
        <v>370280000000</v>
      </c>
      <c r="G46" s="1">
        <v>370195298450</v>
      </c>
      <c r="I46" s="1">
        <v>0</v>
      </c>
      <c r="K46" s="1">
        <v>0</v>
      </c>
      <c r="M46" s="1">
        <v>0</v>
      </c>
      <c r="O46" s="1">
        <v>0</v>
      </c>
      <c r="Q46" s="1">
        <v>400000</v>
      </c>
      <c r="S46" s="1">
        <v>925700</v>
      </c>
      <c r="U46" s="1">
        <v>370280000000</v>
      </c>
      <c r="W46" s="1">
        <v>370195298450</v>
      </c>
      <c r="Y46" s="9">
        <v>6.7479455197965625E-4</v>
      </c>
    </row>
    <row r="47" spans="1:25" ht="21" x14ac:dyDescent="0.25">
      <c r="A47" s="2" t="s">
        <v>80</v>
      </c>
      <c r="C47" s="1">
        <v>500000</v>
      </c>
      <c r="E47" s="1">
        <v>432000000000</v>
      </c>
      <c r="G47" s="1">
        <v>459690321779</v>
      </c>
      <c r="I47" s="1">
        <v>0</v>
      </c>
      <c r="K47" s="1">
        <v>0</v>
      </c>
      <c r="M47" s="1">
        <v>0</v>
      </c>
      <c r="O47" s="1">
        <v>0</v>
      </c>
      <c r="Q47" s="1">
        <v>500000</v>
      </c>
      <c r="S47" s="1">
        <v>927285</v>
      </c>
      <c r="U47" s="1">
        <v>432000000000</v>
      </c>
      <c r="W47" s="1">
        <v>463536441778</v>
      </c>
      <c r="Y47" s="9">
        <v>8.4493743401248625E-4</v>
      </c>
    </row>
    <row r="48" spans="1:25" ht="21" x14ac:dyDescent="0.25">
      <c r="A48" s="2" t="s">
        <v>81</v>
      </c>
      <c r="C48" s="1">
        <v>1500000</v>
      </c>
      <c r="E48" s="1">
        <v>1283550000000</v>
      </c>
      <c r="G48" s="1">
        <v>1283256387937</v>
      </c>
      <c r="I48" s="1">
        <v>0</v>
      </c>
      <c r="K48" s="1">
        <v>0</v>
      </c>
      <c r="M48" s="1">
        <v>0</v>
      </c>
      <c r="O48" s="1">
        <v>0</v>
      </c>
      <c r="Q48" s="1">
        <v>1500000</v>
      </c>
      <c r="S48" s="1">
        <v>855700</v>
      </c>
      <c r="U48" s="1">
        <v>1283550000000</v>
      </c>
      <c r="W48" s="1">
        <v>1283256387937</v>
      </c>
      <c r="Y48" s="9">
        <v>2.3391286248059585E-3</v>
      </c>
    </row>
    <row r="49" spans="1:25" ht="21" x14ac:dyDescent="0.25">
      <c r="A49" s="2" t="s">
        <v>82</v>
      </c>
      <c r="C49" s="1">
        <v>2495000</v>
      </c>
      <c r="E49" s="1">
        <v>2495000000000</v>
      </c>
      <c r="G49" s="1">
        <v>2494429268750</v>
      </c>
      <c r="I49" s="1">
        <v>0</v>
      </c>
      <c r="K49" s="1">
        <v>0</v>
      </c>
      <c r="M49" s="1">
        <v>0</v>
      </c>
      <c r="O49" s="1">
        <v>0</v>
      </c>
      <c r="Q49" s="1">
        <v>2495000</v>
      </c>
      <c r="S49" s="1">
        <v>1000000</v>
      </c>
      <c r="U49" s="1">
        <v>2495000000000</v>
      </c>
      <c r="W49" s="1">
        <v>2494429268750</v>
      </c>
      <c r="Y49" s="9">
        <v>4.5468629339668418E-3</v>
      </c>
    </row>
    <row r="50" spans="1:25" ht="21" x14ac:dyDescent="0.25">
      <c r="A50" s="2" t="s">
        <v>83</v>
      </c>
      <c r="C50" s="1">
        <v>2400000</v>
      </c>
      <c r="E50" s="1">
        <v>2400000000000</v>
      </c>
      <c r="G50" s="1">
        <v>2399451000000</v>
      </c>
      <c r="I50" s="1">
        <v>0</v>
      </c>
      <c r="K50" s="1">
        <v>0</v>
      </c>
      <c r="M50" s="1">
        <v>0</v>
      </c>
      <c r="O50" s="1">
        <v>0</v>
      </c>
      <c r="Q50" s="1">
        <v>2400000</v>
      </c>
      <c r="S50" s="1">
        <v>1000000</v>
      </c>
      <c r="U50" s="1">
        <v>2400000000000</v>
      </c>
      <c r="W50" s="1">
        <v>2399451000000</v>
      </c>
      <c r="Y50" s="9">
        <v>4.3737358883849387E-3</v>
      </c>
    </row>
    <row r="51" spans="1:25" ht="21" x14ac:dyDescent="0.25">
      <c r="A51" s="2" t="s">
        <v>84</v>
      </c>
      <c r="C51" s="1">
        <v>10120000</v>
      </c>
      <c r="E51" s="1">
        <v>9227545002140</v>
      </c>
      <c r="G51" s="1">
        <v>9275306828107</v>
      </c>
      <c r="I51" s="1">
        <v>0</v>
      </c>
      <c r="K51" s="1">
        <v>0</v>
      </c>
      <c r="M51" s="1">
        <v>0</v>
      </c>
      <c r="O51" s="1">
        <v>0</v>
      </c>
      <c r="Q51" s="1">
        <v>10120000</v>
      </c>
      <c r="S51" s="1">
        <v>971254</v>
      </c>
      <c r="U51" s="1">
        <v>9227545002140</v>
      </c>
      <c r="W51" s="1">
        <v>9826842075552</v>
      </c>
      <c r="Y51" s="9">
        <v>1.7912435742731533E-2</v>
      </c>
    </row>
    <row r="52" spans="1:25" ht="21" x14ac:dyDescent="0.25">
      <c r="A52" s="2" t="s">
        <v>86</v>
      </c>
      <c r="C52" s="1">
        <v>50000000</v>
      </c>
      <c r="E52" s="1">
        <v>48226187500000</v>
      </c>
      <c r="G52" s="1">
        <v>48212568851500</v>
      </c>
      <c r="I52" s="1">
        <v>0</v>
      </c>
      <c r="K52" s="1">
        <v>0</v>
      </c>
      <c r="M52" s="1">
        <v>0</v>
      </c>
      <c r="O52" s="1">
        <v>0</v>
      </c>
      <c r="Q52" s="1">
        <v>50000000</v>
      </c>
      <c r="S52" s="1">
        <v>990995</v>
      </c>
      <c r="U52" s="1">
        <v>48226187500000</v>
      </c>
      <c r="W52" s="1">
        <v>49538415494687</v>
      </c>
      <c r="Y52" s="9">
        <v>9.0298966598124752E-2</v>
      </c>
    </row>
    <row r="53" spans="1:25" ht="21" x14ac:dyDescent="0.25">
      <c r="A53" s="2" t="s">
        <v>87</v>
      </c>
      <c r="C53" s="1">
        <v>7340000</v>
      </c>
      <c r="E53" s="1">
        <v>6841565769995</v>
      </c>
      <c r="G53" s="1">
        <v>7090726025303</v>
      </c>
      <c r="I53" s="1">
        <v>0</v>
      </c>
      <c r="K53" s="1">
        <v>0</v>
      </c>
      <c r="M53" s="1">
        <v>7340000</v>
      </c>
      <c r="O53" s="1">
        <v>7340000000000</v>
      </c>
      <c r="Q53" s="1">
        <v>0</v>
      </c>
      <c r="S53" s="1">
        <v>0</v>
      </c>
      <c r="U53" s="1">
        <v>0</v>
      </c>
      <c r="W53" s="1">
        <v>0</v>
      </c>
      <c r="Y53" s="9">
        <v>0</v>
      </c>
    </row>
    <row r="54" spans="1:25" ht="21" x14ac:dyDescent="0.25">
      <c r="A54" s="2" t="s">
        <v>88</v>
      </c>
      <c r="C54" s="1">
        <v>3000000</v>
      </c>
      <c r="E54" s="1">
        <v>2792190000000</v>
      </c>
      <c r="G54" s="1">
        <v>2599628198988</v>
      </c>
      <c r="I54" s="1">
        <v>0</v>
      </c>
      <c r="K54" s="1">
        <v>0</v>
      </c>
      <c r="M54" s="1">
        <v>0</v>
      </c>
      <c r="O54" s="1">
        <v>0</v>
      </c>
      <c r="Q54" s="1">
        <v>3000000</v>
      </c>
      <c r="S54" s="1">
        <v>961150</v>
      </c>
      <c r="U54" s="1">
        <v>2792190000000</v>
      </c>
      <c r="W54" s="1">
        <v>2882790410812</v>
      </c>
      <c r="Y54" s="9">
        <v>5.2547703114005683E-3</v>
      </c>
    </row>
    <row r="55" spans="1:25" ht="21" x14ac:dyDescent="0.25">
      <c r="A55" s="2" t="s">
        <v>89</v>
      </c>
      <c r="C55" s="1">
        <v>2098065</v>
      </c>
      <c r="E55" s="1">
        <v>1991827167062</v>
      </c>
      <c r="G55" s="1">
        <v>1908802411544</v>
      </c>
      <c r="I55" s="1">
        <v>0</v>
      </c>
      <c r="K55" s="1">
        <v>0</v>
      </c>
      <c r="M55" s="1">
        <v>0</v>
      </c>
      <c r="O55" s="1">
        <v>0</v>
      </c>
      <c r="Q55" s="1">
        <v>2098065</v>
      </c>
      <c r="S55" s="1">
        <v>954849</v>
      </c>
      <c r="U55" s="1">
        <v>1991827167062</v>
      </c>
      <c r="W55" s="1">
        <v>2002877004242</v>
      </c>
      <c r="Y55" s="9">
        <v>3.650858064396459E-3</v>
      </c>
    </row>
    <row r="56" spans="1:25" ht="21" x14ac:dyDescent="0.25">
      <c r="A56" s="2" t="s">
        <v>90</v>
      </c>
      <c r="C56" s="1">
        <v>7793740</v>
      </c>
      <c r="E56" s="1">
        <v>7408359985600</v>
      </c>
      <c r="G56" s="1">
        <v>7022711793098</v>
      </c>
      <c r="I56" s="1">
        <v>0</v>
      </c>
      <c r="K56" s="1">
        <v>0</v>
      </c>
      <c r="M56" s="1">
        <v>0</v>
      </c>
      <c r="O56" s="1">
        <v>0</v>
      </c>
      <c r="Q56" s="1">
        <v>7793740</v>
      </c>
      <c r="S56" s="1">
        <v>922503</v>
      </c>
      <c r="U56" s="1">
        <v>7408359985600</v>
      </c>
      <c r="W56" s="1">
        <v>7188103876243</v>
      </c>
      <c r="Y56" s="9">
        <v>1.3102525491440708E-2</v>
      </c>
    </row>
    <row r="57" spans="1:25" ht="21" x14ac:dyDescent="0.25">
      <c r="A57" s="2" t="s">
        <v>91</v>
      </c>
      <c r="C57" s="1">
        <v>6048600</v>
      </c>
      <c r="E57" s="1">
        <v>5827402698000</v>
      </c>
      <c r="G57" s="1">
        <v>5551060420194</v>
      </c>
      <c r="I57" s="1">
        <v>0</v>
      </c>
      <c r="K57" s="1">
        <v>0</v>
      </c>
      <c r="M57" s="1">
        <v>0</v>
      </c>
      <c r="O57" s="1">
        <v>0</v>
      </c>
      <c r="Q57" s="1">
        <v>6048600</v>
      </c>
      <c r="S57" s="1">
        <v>961251</v>
      </c>
      <c r="U57" s="1">
        <v>5827402698000</v>
      </c>
      <c r="W57" s="1">
        <v>5812892795134</v>
      </c>
      <c r="Y57" s="9">
        <v>1.0595781215541311E-2</v>
      </c>
    </row>
    <row r="58" spans="1:25" ht="21" x14ac:dyDescent="0.25">
      <c r="A58" s="2" t="s">
        <v>92</v>
      </c>
      <c r="C58" s="1">
        <v>3563925</v>
      </c>
      <c r="E58" s="1">
        <v>3268255048321</v>
      </c>
      <c r="G58" s="1">
        <v>3267371642727</v>
      </c>
      <c r="I58" s="1">
        <v>0</v>
      </c>
      <c r="K58" s="1">
        <v>0</v>
      </c>
      <c r="M58" s="1">
        <v>0</v>
      </c>
      <c r="O58" s="1">
        <v>0</v>
      </c>
      <c r="Q58" s="1">
        <v>3563925</v>
      </c>
      <c r="S58" s="1">
        <v>892087</v>
      </c>
      <c r="U58" s="1">
        <v>3268255048321</v>
      </c>
      <c r="W58" s="1">
        <v>3178603889471</v>
      </c>
      <c r="Y58" s="9">
        <v>5.7939811675000929E-3</v>
      </c>
    </row>
    <row r="59" spans="1:25" ht="21" x14ac:dyDescent="0.25">
      <c r="A59" s="2" t="s">
        <v>93</v>
      </c>
      <c r="C59" s="1">
        <v>15171600</v>
      </c>
      <c r="E59" s="1">
        <v>14608581924000</v>
      </c>
      <c r="G59" s="1">
        <v>14686632393763</v>
      </c>
      <c r="I59" s="1">
        <v>0</v>
      </c>
      <c r="K59" s="1">
        <v>0</v>
      </c>
      <c r="M59" s="1">
        <v>0</v>
      </c>
      <c r="O59" s="1">
        <v>0</v>
      </c>
      <c r="Q59" s="1">
        <v>15171600</v>
      </c>
      <c r="S59" s="1">
        <v>921094</v>
      </c>
      <c r="U59" s="1">
        <v>14608581924000</v>
      </c>
      <c r="W59" s="1">
        <v>13971273070449</v>
      </c>
      <c r="Y59" s="9">
        <v>2.5466933242082802E-2</v>
      </c>
    </row>
    <row r="60" spans="1:25" ht="21" x14ac:dyDescent="0.25">
      <c r="A60" s="2" t="s">
        <v>94</v>
      </c>
      <c r="C60" s="1">
        <v>38873775</v>
      </c>
      <c r="E60" s="1">
        <v>34247946572493</v>
      </c>
      <c r="G60" s="1">
        <v>33581046371709</v>
      </c>
      <c r="I60" s="1">
        <v>0</v>
      </c>
      <c r="K60" s="1">
        <v>0</v>
      </c>
      <c r="M60" s="1">
        <v>0</v>
      </c>
      <c r="O60" s="1">
        <v>0</v>
      </c>
      <c r="Q60" s="1">
        <v>38873775</v>
      </c>
      <c r="S60" s="1">
        <v>870592</v>
      </c>
      <c r="U60" s="1">
        <v>34247946572493</v>
      </c>
      <c r="W60" s="1">
        <v>33835455893366</v>
      </c>
      <c r="Y60" s="9">
        <v>6.1675503163298832E-2</v>
      </c>
    </row>
    <row r="61" spans="1:25" ht="21" x14ac:dyDescent="0.25">
      <c r="A61" s="2" t="s">
        <v>95</v>
      </c>
      <c r="C61" s="1">
        <v>267211</v>
      </c>
      <c r="E61" s="1">
        <v>246825472810</v>
      </c>
      <c r="G61" s="1">
        <v>216607256241</v>
      </c>
      <c r="I61" s="1">
        <v>0</v>
      </c>
      <c r="K61" s="1">
        <v>0</v>
      </c>
      <c r="M61" s="1">
        <v>0</v>
      </c>
      <c r="O61" s="1">
        <v>0</v>
      </c>
      <c r="Q61" s="1">
        <v>267211</v>
      </c>
      <c r="S61" s="1">
        <v>816549</v>
      </c>
      <c r="U61" s="1">
        <v>246825472810</v>
      </c>
      <c r="W61" s="1">
        <v>218140963676</v>
      </c>
      <c r="Y61" s="9">
        <v>3.976288582499065E-4</v>
      </c>
    </row>
    <row r="62" spans="1:25" ht="21" x14ac:dyDescent="0.25">
      <c r="A62" s="2" t="s">
        <v>96</v>
      </c>
      <c r="C62" s="1">
        <v>8733899</v>
      </c>
      <c r="E62" s="1">
        <v>8295145940800</v>
      </c>
      <c r="G62" s="1">
        <v>7788881995281</v>
      </c>
      <c r="I62" s="1">
        <v>0</v>
      </c>
      <c r="K62" s="1">
        <v>0</v>
      </c>
      <c r="M62" s="1">
        <v>0</v>
      </c>
      <c r="O62" s="1">
        <v>0</v>
      </c>
      <c r="Q62" s="1">
        <v>8733899</v>
      </c>
      <c r="S62" s="1">
        <v>891952</v>
      </c>
      <c r="U62" s="1">
        <v>8295145940800</v>
      </c>
      <c r="W62" s="1">
        <v>7788436668324</v>
      </c>
      <c r="Y62" s="9">
        <v>1.4196816259495152E-2</v>
      </c>
    </row>
    <row r="63" spans="1:25" ht="21" x14ac:dyDescent="0.25">
      <c r="A63" s="2" t="s">
        <v>97</v>
      </c>
      <c r="C63" s="1">
        <v>4920074</v>
      </c>
      <c r="E63" s="1">
        <v>4732127173200</v>
      </c>
      <c r="G63" s="1">
        <v>4305127702475</v>
      </c>
      <c r="I63" s="1">
        <v>0</v>
      </c>
      <c r="K63" s="1">
        <v>0</v>
      </c>
      <c r="M63" s="1">
        <v>0</v>
      </c>
      <c r="O63" s="1">
        <v>0</v>
      </c>
      <c r="Q63" s="1">
        <v>4920074</v>
      </c>
      <c r="S63" s="1">
        <v>883829</v>
      </c>
      <c r="U63" s="1">
        <v>4732127173200</v>
      </c>
      <c r="W63" s="1">
        <v>4347509363036</v>
      </c>
      <c r="Y63" s="9">
        <v>7.9246701542144832E-3</v>
      </c>
    </row>
    <row r="64" spans="1:25" ht="21" x14ac:dyDescent="0.25">
      <c r="A64" s="2" t="s">
        <v>98</v>
      </c>
      <c r="C64" s="1">
        <v>8156000</v>
      </c>
      <c r="E64" s="1">
        <v>7006297928838</v>
      </c>
      <c r="G64" s="1">
        <v>6930345528736</v>
      </c>
      <c r="I64" s="1">
        <v>10000000</v>
      </c>
      <c r="K64" s="1">
        <v>8386337500000</v>
      </c>
      <c r="M64" s="1">
        <v>0</v>
      </c>
      <c r="O64" s="1">
        <v>0</v>
      </c>
      <c r="Q64" s="1">
        <v>18156000</v>
      </c>
      <c r="S64" s="1">
        <v>858285</v>
      </c>
      <c r="U64" s="1">
        <v>15392635428838</v>
      </c>
      <c r="W64" s="1">
        <v>15579457843612</v>
      </c>
      <c r="Y64" s="9">
        <v>2.8398343576170562E-2</v>
      </c>
    </row>
    <row r="65" spans="1:25" ht="21" x14ac:dyDescent="0.25">
      <c r="A65" s="2" t="s">
        <v>99</v>
      </c>
      <c r="C65" s="1">
        <v>1919665</v>
      </c>
      <c r="E65" s="1">
        <v>1823873716500</v>
      </c>
      <c r="G65" s="1">
        <v>1596289253725</v>
      </c>
      <c r="I65" s="1">
        <v>0</v>
      </c>
      <c r="K65" s="1">
        <v>0</v>
      </c>
      <c r="M65" s="1">
        <v>0</v>
      </c>
      <c r="O65" s="1">
        <v>0</v>
      </c>
      <c r="Q65" s="1">
        <v>1919665</v>
      </c>
      <c r="S65" s="1">
        <v>828297</v>
      </c>
      <c r="U65" s="1">
        <v>1823873716500</v>
      </c>
      <c r="W65" s="1">
        <v>1589689035936</v>
      </c>
      <c r="Y65" s="9">
        <v>2.8976961762692123E-3</v>
      </c>
    </row>
    <row r="66" spans="1:25" ht="21" x14ac:dyDescent="0.25">
      <c r="A66" s="2" t="s">
        <v>100</v>
      </c>
      <c r="C66" s="1">
        <v>161080</v>
      </c>
      <c r="E66" s="1">
        <v>156650300000</v>
      </c>
      <c r="G66" s="1">
        <v>141747284449</v>
      </c>
      <c r="I66" s="1">
        <v>0</v>
      </c>
      <c r="K66" s="1">
        <v>0</v>
      </c>
      <c r="M66" s="1">
        <v>0</v>
      </c>
      <c r="O66" s="1">
        <v>0</v>
      </c>
      <c r="Q66" s="1">
        <v>161080</v>
      </c>
      <c r="S66" s="1">
        <v>872324</v>
      </c>
      <c r="U66" s="1">
        <v>156650300000</v>
      </c>
      <c r="W66" s="1">
        <v>140481807353</v>
      </c>
      <c r="Y66" s="9">
        <v>2.5607121065818607E-4</v>
      </c>
    </row>
    <row r="67" spans="1:25" ht="21" x14ac:dyDescent="0.25">
      <c r="A67" s="2" t="s">
        <v>101</v>
      </c>
      <c r="C67" s="1">
        <v>3635032</v>
      </c>
      <c r="E67" s="1">
        <v>3253862544480</v>
      </c>
      <c r="G67" s="1">
        <v>2902319753069</v>
      </c>
      <c r="I67" s="1">
        <v>0</v>
      </c>
      <c r="K67" s="1">
        <v>0</v>
      </c>
      <c r="M67" s="1">
        <v>0</v>
      </c>
      <c r="O67" s="1">
        <v>0</v>
      </c>
      <c r="Q67" s="1">
        <v>3635032</v>
      </c>
      <c r="S67" s="1">
        <v>775037</v>
      </c>
      <c r="U67" s="1">
        <v>3253862544480</v>
      </c>
      <c r="W67" s="1">
        <v>2816639842401</v>
      </c>
      <c r="Y67" s="9">
        <v>5.1341905975009075E-3</v>
      </c>
    </row>
    <row r="68" spans="1:25" ht="21" x14ac:dyDescent="0.25">
      <c r="A68" s="2" t="s">
        <v>102</v>
      </c>
      <c r="C68" s="1">
        <v>1995000</v>
      </c>
      <c r="E68" s="1">
        <v>1995000000000</v>
      </c>
      <c r="G68" s="1">
        <v>1994543643750</v>
      </c>
      <c r="I68" s="1">
        <v>0</v>
      </c>
      <c r="K68" s="1">
        <v>0</v>
      </c>
      <c r="M68" s="1">
        <v>0</v>
      </c>
      <c r="O68" s="1">
        <v>0</v>
      </c>
      <c r="Q68" s="1">
        <v>1995000</v>
      </c>
      <c r="S68" s="1">
        <v>1000000</v>
      </c>
      <c r="U68" s="1">
        <v>1995000000000</v>
      </c>
      <c r="W68" s="1">
        <v>1994543643750</v>
      </c>
      <c r="Y68" s="9">
        <v>3.6356679572199799E-3</v>
      </c>
    </row>
    <row r="69" spans="1:25" ht="21" x14ac:dyDescent="0.25">
      <c r="A69" s="2" t="s">
        <v>103</v>
      </c>
      <c r="C69" s="1">
        <v>450000</v>
      </c>
      <c r="E69" s="1">
        <v>450000000000</v>
      </c>
      <c r="G69" s="1">
        <v>449897062500</v>
      </c>
      <c r="I69" s="1">
        <v>0</v>
      </c>
      <c r="K69" s="1">
        <v>0</v>
      </c>
      <c r="M69" s="1">
        <v>0</v>
      </c>
      <c r="O69" s="1">
        <v>0</v>
      </c>
      <c r="Q69" s="1">
        <v>450000</v>
      </c>
      <c r="S69" s="1">
        <v>1000000</v>
      </c>
      <c r="U69" s="1">
        <v>450000000000</v>
      </c>
      <c r="W69" s="1">
        <v>449897062500</v>
      </c>
      <c r="Y69" s="9">
        <v>8.20075479072176E-4</v>
      </c>
    </row>
    <row r="70" spans="1:25" ht="21" x14ac:dyDescent="0.25">
      <c r="A70" s="2" t="s">
        <v>104</v>
      </c>
      <c r="C70" s="1">
        <v>995000</v>
      </c>
      <c r="E70" s="1">
        <v>995075</v>
      </c>
      <c r="G70" s="1">
        <v>994772393750</v>
      </c>
      <c r="I70" s="1">
        <v>0</v>
      </c>
      <c r="K70" s="1">
        <v>0</v>
      </c>
      <c r="M70" s="1">
        <v>0</v>
      </c>
      <c r="O70" s="1">
        <v>0</v>
      </c>
      <c r="Q70" s="1">
        <v>995000</v>
      </c>
      <c r="S70" s="1">
        <v>1000000</v>
      </c>
      <c r="U70" s="1">
        <v>995075</v>
      </c>
      <c r="W70" s="1">
        <v>994772393750</v>
      </c>
      <c r="Y70" s="9">
        <v>1.8132780037262556E-3</v>
      </c>
    </row>
    <row r="71" spans="1:25" ht="21" x14ac:dyDescent="0.25">
      <c r="A71" s="2" t="s">
        <v>105</v>
      </c>
      <c r="C71" s="1">
        <v>0</v>
      </c>
      <c r="E71" s="1">
        <v>0</v>
      </c>
      <c r="G71" s="1">
        <v>0</v>
      </c>
      <c r="I71" s="1">
        <v>10000000</v>
      </c>
      <c r="K71" s="1">
        <v>7657237500000</v>
      </c>
      <c r="M71" s="1">
        <v>0</v>
      </c>
      <c r="O71" s="1">
        <v>0</v>
      </c>
      <c r="Q71" s="1">
        <v>10000000</v>
      </c>
      <c r="S71" s="1">
        <v>765690</v>
      </c>
      <c r="U71" s="1">
        <v>7657237500000</v>
      </c>
      <c r="W71" s="1">
        <v>7655148484125</v>
      </c>
      <c r="Y71" s="9">
        <v>1.3953857634906098E-2</v>
      </c>
    </row>
    <row r="72" spans="1:25" ht="21" x14ac:dyDescent="0.25">
      <c r="A72" s="2" t="s">
        <v>106</v>
      </c>
      <c r="C72" s="1">
        <v>0</v>
      </c>
      <c r="E72" s="1">
        <v>0</v>
      </c>
      <c r="G72" s="1">
        <v>0</v>
      </c>
      <c r="I72" s="1">
        <v>50780000</v>
      </c>
      <c r="K72" s="1">
        <v>45019053461216</v>
      </c>
      <c r="M72" s="1">
        <v>0</v>
      </c>
      <c r="O72" s="1">
        <v>0</v>
      </c>
      <c r="Q72" s="1">
        <v>50780000</v>
      </c>
      <c r="S72" s="1">
        <v>888409</v>
      </c>
      <c r="U72" s="1">
        <v>45019053461216</v>
      </c>
      <c r="W72" s="1">
        <v>45103089327686</v>
      </c>
      <c r="Y72" s="9">
        <v>8.2214223365899938E-2</v>
      </c>
    </row>
    <row r="73" spans="1:25" ht="21" x14ac:dyDescent="0.25">
      <c r="A73" s="2" t="s">
        <v>107</v>
      </c>
      <c r="C73" s="1">
        <v>0</v>
      </c>
      <c r="E73" s="1">
        <v>0</v>
      </c>
      <c r="G73" s="1">
        <v>0</v>
      </c>
      <c r="I73" s="1">
        <v>22236349</v>
      </c>
      <c r="K73" s="1">
        <v>18240582622600</v>
      </c>
      <c r="M73" s="1">
        <v>0</v>
      </c>
      <c r="O73" s="1">
        <v>0</v>
      </c>
      <c r="Q73" s="1">
        <v>22236349</v>
      </c>
      <c r="S73" s="1">
        <v>820270</v>
      </c>
      <c r="U73" s="1">
        <v>18240582622600</v>
      </c>
      <c r="W73" s="1">
        <v>18235637637693</v>
      </c>
      <c r="Y73" s="9">
        <v>3.3240046487117682E-2</v>
      </c>
    </row>
    <row r="74" spans="1:25" ht="21" x14ac:dyDescent="0.25">
      <c r="A74" s="2" t="s">
        <v>109</v>
      </c>
      <c r="C74" s="1">
        <v>0</v>
      </c>
      <c r="E74" s="1">
        <v>0</v>
      </c>
      <c r="G74" s="1">
        <v>0</v>
      </c>
      <c r="I74" s="1">
        <v>37839541</v>
      </c>
      <c r="K74" s="1">
        <v>30154196680224</v>
      </c>
      <c r="M74" s="1">
        <v>0</v>
      </c>
      <c r="O74" s="1">
        <v>0</v>
      </c>
      <c r="Q74" s="1">
        <v>37839541</v>
      </c>
      <c r="S74" s="1">
        <v>796860</v>
      </c>
      <c r="U74" s="1">
        <v>30154196680224</v>
      </c>
      <c r="W74" s="1">
        <v>30145919184453</v>
      </c>
      <c r="Y74" s="9">
        <v>5.4950190116570041E-2</v>
      </c>
    </row>
    <row r="75" spans="1:25" ht="21" x14ac:dyDescent="0.25">
      <c r="A75" s="2" t="s">
        <v>110</v>
      </c>
      <c r="C75" s="1">
        <v>0</v>
      </c>
      <c r="E75" s="1">
        <v>0</v>
      </c>
      <c r="G75" s="1">
        <v>0</v>
      </c>
      <c r="I75" s="1">
        <v>25200000</v>
      </c>
      <c r="K75" s="1">
        <v>23041540929936</v>
      </c>
      <c r="M75" s="1">
        <v>25200000</v>
      </c>
      <c r="O75" s="1">
        <v>23081276838998</v>
      </c>
      <c r="Q75" s="1">
        <v>0</v>
      </c>
      <c r="S75" s="1">
        <v>0</v>
      </c>
      <c r="U75" s="1">
        <v>0</v>
      </c>
      <c r="W75" s="1">
        <v>0</v>
      </c>
      <c r="Y75" s="9">
        <v>0</v>
      </c>
    </row>
    <row r="76" spans="1:25" ht="21" x14ac:dyDescent="0.25">
      <c r="A76" s="2" t="s">
        <v>111</v>
      </c>
      <c r="C76" s="1">
        <v>0</v>
      </c>
      <c r="E76" s="1">
        <v>0</v>
      </c>
      <c r="G76" s="1">
        <v>0</v>
      </c>
      <c r="I76" s="1">
        <v>9800000</v>
      </c>
      <c r="K76" s="1">
        <v>9800000000000</v>
      </c>
      <c r="M76" s="1">
        <v>0</v>
      </c>
      <c r="O76" s="1">
        <v>0</v>
      </c>
      <c r="Q76" s="1">
        <v>9800000</v>
      </c>
      <c r="S76" s="1">
        <v>1000000</v>
      </c>
      <c r="U76" s="1">
        <v>9800000000000</v>
      </c>
      <c r="W76" s="1">
        <v>9797758250000</v>
      </c>
      <c r="Y76" s="9">
        <v>1.7859421544238498E-2</v>
      </c>
    </row>
    <row r="77" spans="1:25" ht="21" x14ac:dyDescent="0.25">
      <c r="A77" s="2" t="s">
        <v>112</v>
      </c>
      <c r="C77" s="1">
        <v>0</v>
      </c>
      <c r="E77" s="1">
        <v>0</v>
      </c>
      <c r="G77" s="1">
        <v>0</v>
      </c>
      <c r="I77" s="1">
        <v>26327006</v>
      </c>
      <c r="K77" s="1">
        <v>20536073666043</v>
      </c>
      <c r="M77" s="1">
        <v>0</v>
      </c>
      <c r="O77" s="1">
        <v>0</v>
      </c>
      <c r="Q77" s="1">
        <v>26327006</v>
      </c>
      <c r="S77" s="1">
        <v>780000</v>
      </c>
      <c r="U77" s="1">
        <v>20536073666043</v>
      </c>
      <c r="W77" s="1">
        <v>20530367283954</v>
      </c>
      <c r="Y77" s="9">
        <v>3.7422895567174999E-2</v>
      </c>
    </row>
    <row r="78" spans="1:25" ht="21" x14ac:dyDescent="0.25">
      <c r="A78" s="2" t="s">
        <v>113</v>
      </c>
      <c r="C78" s="1">
        <v>0</v>
      </c>
      <c r="E78" s="1">
        <v>0</v>
      </c>
      <c r="G78" s="1">
        <v>0</v>
      </c>
      <c r="I78" s="1">
        <v>500000</v>
      </c>
      <c r="K78" s="1">
        <v>391317944442</v>
      </c>
      <c r="M78" s="1">
        <v>0</v>
      </c>
      <c r="O78" s="1">
        <v>0</v>
      </c>
      <c r="Q78" s="1">
        <v>500000</v>
      </c>
      <c r="S78" s="1">
        <v>769410</v>
      </c>
      <c r="U78" s="1">
        <v>391317944442</v>
      </c>
      <c r="W78" s="1">
        <v>384616998731</v>
      </c>
      <c r="Y78" s="9">
        <v>7.0108252705834749E-4</v>
      </c>
    </row>
    <row r="79" spans="1:25" ht="21" x14ac:dyDescent="0.25">
      <c r="A79" s="2" t="s">
        <v>114</v>
      </c>
      <c r="C79" s="1">
        <v>0</v>
      </c>
      <c r="E79" s="1">
        <v>0</v>
      </c>
      <c r="G79" s="1">
        <v>0</v>
      </c>
      <c r="I79" s="1">
        <v>124500</v>
      </c>
      <c r="K79" s="1">
        <v>112066015386</v>
      </c>
      <c r="M79" s="1">
        <v>0</v>
      </c>
      <c r="O79" s="1">
        <v>0</v>
      </c>
      <c r="Q79" s="1">
        <v>124500</v>
      </c>
      <c r="S79" s="1">
        <v>899930</v>
      </c>
      <c r="U79" s="1">
        <v>112066015386</v>
      </c>
      <c r="W79" s="1">
        <v>112015655556</v>
      </c>
      <c r="Y79" s="9">
        <v>2.0418291216042458E-4</v>
      </c>
    </row>
    <row r="80" spans="1:25" ht="21" x14ac:dyDescent="0.25">
      <c r="A80" s="2" t="s">
        <v>116</v>
      </c>
      <c r="C80" s="1">
        <v>0</v>
      </c>
      <c r="E80" s="1">
        <v>0</v>
      </c>
      <c r="G80" s="1">
        <v>0</v>
      </c>
      <c r="I80" s="1">
        <v>300000</v>
      </c>
      <c r="K80" s="1">
        <v>259558078125</v>
      </c>
      <c r="M80" s="1">
        <v>0</v>
      </c>
      <c r="O80" s="1">
        <v>0</v>
      </c>
      <c r="Q80" s="1">
        <v>300000</v>
      </c>
      <c r="S80" s="1">
        <v>865000</v>
      </c>
      <c r="U80" s="1">
        <v>259558078125</v>
      </c>
      <c r="W80" s="1">
        <v>259440639375</v>
      </c>
      <c r="Y80" s="9">
        <v>4.7291019293162147E-4</v>
      </c>
    </row>
    <row r="81" spans="1:25" ht="21" x14ac:dyDescent="0.25">
      <c r="A81" s="2" t="s">
        <v>117</v>
      </c>
      <c r="C81" s="1">
        <v>0</v>
      </c>
      <c r="E81" s="1">
        <v>0</v>
      </c>
      <c r="G81" s="1">
        <v>0</v>
      </c>
      <c r="I81" s="1">
        <v>17186928</v>
      </c>
      <c r="K81" s="1">
        <v>13208752835599</v>
      </c>
      <c r="M81" s="1">
        <v>0</v>
      </c>
      <c r="O81" s="1">
        <v>0</v>
      </c>
      <c r="Q81" s="1">
        <v>17186928</v>
      </c>
      <c r="S81" s="1">
        <v>745813</v>
      </c>
      <c r="U81" s="1">
        <v>13208752835599</v>
      </c>
      <c r="W81" s="1">
        <v>12815302161360</v>
      </c>
      <c r="Y81" s="9">
        <v>2.335982146900991E-2</v>
      </c>
    </row>
    <row r="82" spans="1:25" ht="21" x14ac:dyDescent="0.25">
      <c r="A82" s="2" t="s">
        <v>118</v>
      </c>
      <c r="C82" s="1">
        <v>0</v>
      </c>
      <c r="E82" s="1">
        <v>0</v>
      </c>
      <c r="G82" s="1">
        <v>0</v>
      </c>
      <c r="I82" s="1">
        <v>15476602</v>
      </c>
      <c r="K82" s="1">
        <v>11759694741245</v>
      </c>
      <c r="M82" s="1">
        <v>0</v>
      </c>
      <c r="O82" s="1">
        <v>0</v>
      </c>
      <c r="Q82" s="1">
        <v>15476602</v>
      </c>
      <c r="S82" s="1">
        <v>744446</v>
      </c>
      <c r="U82" s="1">
        <v>11759694741245</v>
      </c>
      <c r="W82" s="1">
        <v>11518858910635</v>
      </c>
      <c r="Y82" s="9">
        <v>2.099665573945329E-2</v>
      </c>
    </row>
    <row r="83" spans="1:25" ht="21" x14ac:dyDescent="0.25">
      <c r="A83" s="2" t="s">
        <v>119</v>
      </c>
      <c r="C83" s="1">
        <v>0</v>
      </c>
      <c r="E83" s="1">
        <v>0</v>
      </c>
      <c r="G83" s="1">
        <v>0</v>
      </c>
      <c r="I83" s="1">
        <v>999998</v>
      </c>
      <c r="K83" s="1">
        <v>999998000000</v>
      </c>
      <c r="M83" s="1">
        <v>0</v>
      </c>
      <c r="O83" s="1">
        <v>0</v>
      </c>
      <c r="Q83" s="1">
        <v>999998</v>
      </c>
      <c r="S83" s="1">
        <v>1000000</v>
      </c>
      <c r="U83" s="1">
        <v>999998000000</v>
      </c>
      <c r="W83" s="1">
        <v>999998000000</v>
      </c>
      <c r="Y83" s="9">
        <v>1.8228032749629652E-3</v>
      </c>
    </row>
    <row r="84" spans="1:25" ht="21" x14ac:dyDescent="0.25">
      <c r="A84" s="2" t="s">
        <v>120</v>
      </c>
      <c r="C84" s="1">
        <v>15000000</v>
      </c>
      <c r="E84" s="1">
        <v>15000000000000</v>
      </c>
      <c r="G84" s="1">
        <v>15000000000000</v>
      </c>
      <c r="I84" s="1">
        <v>0</v>
      </c>
      <c r="K84" s="1">
        <v>0</v>
      </c>
      <c r="M84" s="1">
        <v>0</v>
      </c>
      <c r="O84" s="1">
        <v>0</v>
      </c>
      <c r="Q84" s="1">
        <v>15000000</v>
      </c>
      <c r="S84" s="1">
        <v>1000000</v>
      </c>
      <c r="U84" s="1">
        <v>15000000000000</v>
      </c>
      <c r="W84" s="1">
        <v>15000000000000</v>
      </c>
      <c r="Y84" s="9">
        <v>2.7342103808652093E-2</v>
      </c>
    </row>
    <row r="85" spans="1:25" ht="21.75" thickBot="1" x14ac:dyDescent="0.3">
      <c r="A85" s="2" t="s">
        <v>121</v>
      </c>
      <c r="C85" s="1">
        <v>5000000</v>
      </c>
      <c r="E85" s="1">
        <v>5000000000000</v>
      </c>
      <c r="G85" s="1">
        <v>5000000000000</v>
      </c>
      <c r="I85" s="1">
        <v>0</v>
      </c>
      <c r="K85" s="1">
        <v>0</v>
      </c>
      <c r="M85" s="1">
        <v>0</v>
      </c>
      <c r="O85" s="1">
        <v>0</v>
      </c>
      <c r="Q85" s="1">
        <v>5000000</v>
      </c>
      <c r="S85" s="1">
        <v>1000000</v>
      </c>
      <c r="U85" s="1">
        <v>5000000000000</v>
      </c>
      <c r="W85" s="1">
        <v>5000000000000</v>
      </c>
      <c r="Y85" s="9">
        <v>9.1140346028840309E-3</v>
      </c>
    </row>
    <row r="86" spans="1:25" ht="21.75" thickBot="1" x14ac:dyDescent="0.3">
      <c r="A86" s="2" t="s">
        <v>28</v>
      </c>
      <c r="C86" s="1" t="s">
        <v>28</v>
      </c>
      <c r="E86" s="4">
        <f>SUM(E9:E85)</f>
        <v>240903143236160</v>
      </c>
      <c r="F86" s="2"/>
      <c r="G86" s="4">
        <f>SUM(G9:G85)</f>
        <v>244145519698524</v>
      </c>
      <c r="H86" s="2"/>
      <c r="I86" s="2" t="s">
        <v>28</v>
      </c>
      <c r="J86" s="2"/>
      <c r="K86" s="4">
        <f>SUM(K9:K85)</f>
        <v>189953712380417</v>
      </c>
      <c r="L86" s="2"/>
      <c r="M86" s="2" t="s">
        <v>28</v>
      </c>
      <c r="N86" s="2"/>
      <c r="O86" s="4">
        <f>SUM(O9:O85)</f>
        <v>36227678148508</v>
      </c>
      <c r="P86" s="2"/>
      <c r="Q86" s="2" t="s">
        <v>28</v>
      </c>
      <c r="R86" s="2"/>
      <c r="S86" s="2" t="s">
        <v>28</v>
      </c>
      <c r="U86" s="4">
        <f>SUM(U9:U85)</f>
        <v>396505887225606</v>
      </c>
      <c r="V86" s="2"/>
      <c r="W86" s="4">
        <f>SUM(W9:W85)</f>
        <v>400531305913663</v>
      </c>
      <c r="Y86" s="22">
        <f>SUM(Y9:Y85)</f>
        <v>0.73009123632709094</v>
      </c>
    </row>
  </sheetData>
  <mergeCells count="21">
    <mergeCell ref="K8"/>
    <mergeCell ref="I7:K7"/>
    <mergeCell ref="C7:C8"/>
    <mergeCell ref="E7:E8"/>
    <mergeCell ref="A7:A8"/>
    <mergeCell ref="A2:Y2"/>
    <mergeCell ref="A3:Y3"/>
    <mergeCell ref="A4:Y4"/>
    <mergeCell ref="S7:S8"/>
    <mergeCell ref="U7:U8"/>
    <mergeCell ref="W7:W8"/>
    <mergeCell ref="Y7:Y8"/>
    <mergeCell ref="Q6:Y6"/>
    <mergeCell ref="M8"/>
    <mergeCell ref="O8"/>
    <mergeCell ref="M7:O7"/>
    <mergeCell ref="I6:O6"/>
    <mergeCell ref="Q7:Q8"/>
    <mergeCell ref="G7:G8"/>
    <mergeCell ref="C6:G6"/>
    <mergeCell ref="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2:M54"/>
  <sheetViews>
    <sheetView rightToLeft="1" workbookViewId="0">
      <selection activeCell="M19" sqref="M19"/>
    </sheetView>
  </sheetViews>
  <sheetFormatPr defaultRowHeight="18.75" x14ac:dyDescent="0.25"/>
  <cols>
    <col min="1" max="1" width="33" style="1" customWidth="1"/>
    <col min="2" max="2" width="1" style="1" customWidth="1"/>
    <col min="3" max="3" width="18" style="1" customWidth="1"/>
    <col min="4" max="4" width="1" style="1" customWidth="1"/>
    <col min="5" max="5" width="22" style="1" customWidth="1"/>
    <col min="6" max="6" width="1" style="1" customWidth="1"/>
    <col min="7" max="7" width="21" style="1" customWidth="1"/>
    <col min="8" max="8" width="1" style="1" customWidth="1"/>
    <col min="9" max="9" width="17" style="1" customWidth="1"/>
    <col min="10" max="10" width="1" style="1" customWidth="1"/>
    <col min="11" max="11" width="28" style="1" customWidth="1"/>
    <col min="12" max="12" width="1" style="1" customWidth="1"/>
    <col min="13" max="13" width="24.710937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</row>
    <row r="3" spans="1:13" ht="26.25" x14ac:dyDescent="0.25">
      <c r="A3" s="29" t="s">
        <v>1</v>
      </c>
      <c r="B3" s="29" t="s">
        <v>1</v>
      </c>
      <c r="C3" s="29" t="s">
        <v>1</v>
      </c>
      <c r="D3" s="29" t="s">
        <v>1</v>
      </c>
      <c r="E3" s="29" t="s">
        <v>1</v>
      </c>
      <c r="F3" s="29" t="s">
        <v>1</v>
      </c>
      <c r="G3" s="29" t="s">
        <v>1</v>
      </c>
      <c r="H3" s="29" t="s">
        <v>1</v>
      </c>
      <c r="I3" s="29" t="s">
        <v>1</v>
      </c>
      <c r="J3" s="29" t="s">
        <v>1</v>
      </c>
      <c r="K3" s="29" t="s">
        <v>1</v>
      </c>
      <c r="L3" s="29" t="s">
        <v>1</v>
      </c>
      <c r="M3" s="29" t="s">
        <v>1</v>
      </c>
    </row>
    <row r="4" spans="1:13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</row>
    <row r="6" spans="1:13" ht="26.25" x14ac:dyDescent="0.25">
      <c r="A6" s="28" t="s">
        <v>3</v>
      </c>
      <c r="C6" s="28" t="s">
        <v>6</v>
      </c>
      <c r="D6" s="28" t="s">
        <v>6</v>
      </c>
      <c r="E6" s="28" t="s">
        <v>6</v>
      </c>
      <c r="F6" s="28" t="s">
        <v>6</v>
      </c>
      <c r="G6" s="28" t="s">
        <v>6</v>
      </c>
      <c r="H6" s="28" t="s">
        <v>6</v>
      </c>
      <c r="I6" s="28" t="s">
        <v>6</v>
      </c>
      <c r="J6" s="28" t="s">
        <v>6</v>
      </c>
      <c r="K6" s="28" t="s">
        <v>6</v>
      </c>
      <c r="L6" s="28" t="s">
        <v>6</v>
      </c>
      <c r="M6" s="28" t="s">
        <v>6</v>
      </c>
    </row>
    <row r="7" spans="1:13" ht="26.25" x14ac:dyDescent="0.25">
      <c r="A7" s="28" t="s">
        <v>3</v>
      </c>
      <c r="C7" s="28" t="s">
        <v>7</v>
      </c>
      <c r="E7" s="28" t="s">
        <v>122</v>
      </c>
      <c r="G7" s="28" t="s">
        <v>123</v>
      </c>
      <c r="I7" s="28" t="s">
        <v>124</v>
      </c>
      <c r="K7" s="28" t="s">
        <v>125</v>
      </c>
      <c r="M7" s="28" t="s">
        <v>126</v>
      </c>
    </row>
    <row r="8" spans="1:13" ht="21" x14ac:dyDescent="0.25">
      <c r="A8" s="2" t="s">
        <v>15</v>
      </c>
      <c r="C8" s="1">
        <v>7000000</v>
      </c>
      <c r="E8" s="1">
        <v>6880</v>
      </c>
      <c r="G8" s="1">
        <v>6133</v>
      </c>
      <c r="I8" s="1" t="s">
        <v>127</v>
      </c>
      <c r="K8" s="1">
        <v>42931000000</v>
      </c>
      <c r="M8" s="1" t="s">
        <v>293</v>
      </c>
    </row>
    <row r="9" spans="1:13" ht="21" x14ac:dyDescent="0.25">
      <c r="A9" s="2" t="s">
        <v>54</v>
      </c>
      <c r="C9" s="1">
        <v>2000000</v>
      </c>
      <c r="E9" s="1">
        <v>989920</v>
      </c>
      <c r="G9" s="1">
        <v>1000000</v>
      </c>
      <c r="I9" s="1" t="s">
        <v>128</v>
      </c>
      <c r="K9" s="1">
        <v>2000000000000</v>
      </c>
      <c r="M9" s="1" t="s">
        <v>293</v>
      </c>
    </row>
    <row r="10" spans="1:13" ht="21" x14ac:dyDescent="0.25">
      <c r="A10" s="2" t="s">
        <v>86</v>
      </c>
      <c r="C10" s="1">
        <v>50000000</v>
      </c>
      <c r="E10" s="1">
        <v>973960</v>
      </c>
      <c r="G10" s="1">
        <v>990995</v>
      </c>
      <c r="I10" s="1" t="s">
        <v>129</v>
      </c>
      <c r="K10" s="1">
        <v>49549750000000</v>
      </c>
      <c r="M10" s="1" t="s">
        <v>293</v>
      </c>
    </row>
    <row r="11" spans="1:13" ht="21" x14ac:dyDescent="0.25">
      <c r="A11" s="2" t="s">
        <v>84</v>
      </c>
      <c r="C11" s="1">
        <v>10120000</v>
      </c>
      <c r="E11" s="1">
        <v>949750</v>
      </c>
      <c r="G11" s="1">
        <v>971254</v>
      </c>
      <c r="I11" s="1" t="s">
        <v>130</v>
      </c>
      <c r="K11" s="1">
        <v>9829090480000</v>
      </c>
      <c r="M11" s="1" t="s">
        <v>293</v>
      </c>
    </row>
    <row r="12" spans="1:13" ht="21" x14ac:dyDescent="0.25">
      <c r="A12" s="2" t="s">
        <v>88</v>
      </c>
      <c r="C12" s="1">
        <v>3000000</v>
      </c>
      <c r="E12" s="1">
        <v>944260</v>
      </c>
      <c r="G12" s="1">
        <v>961150</v>
      </c>
      <c r="I12" s="1" t="s">
        <v>85</v>
      </c>
      <c r="K12" s="1">
        <v>2883450000000</v>
      </c>
      <c r="M12" s="1" t="s">
        <v>293</v>
      </c>
    </row>
    <row r="13" spans="1:13" ht="21" x14ac:dyDescent="0.25">
      <c r="A13" s="2" t="s">
        <v>104</v>
      </c>
      <c r="C13" s="1">
        <v>995000</v>
      </c>
      <c r="E13" s="1">
        <v>1009999</v>
      </c>
      <c r="G13" s="1">
        <v>1000000</v>
      </c>
      <c r="I13" s="1" t="s">
        <v>131</v>
      </c>
      <c r="K13" s="1">
        <v>995000000000</v>
      </c>
      <c r="M13" s="1" t="s">
        <v>293</v>
      </c>
    </row>
    <row r="14" spans="1:13" ht="21" x14ac:dyDescent="0.25">
      <c r="A14" s="2" t="s">
        <v>89</v>
      </c>
      <c r="C14" s="1">
        <v>2098065</v>
      </c>
      <c r="E14" s="1">
        <v>912150</v>
      </c>
      <c r="G14" s="1">
        <v>954849</v>
      </c>
      <c r="I14" s="1" t="s">
        <v>132</v>
      </c>
      <c r="K14" s="1">
        <v>2003335267185</v>
      </c>
      <c r="M14" s="1" t="s">
        <v>293</v>
      </c>
    </row>
    <row r="15" spans="1:13" ht="21" x14ac:dyDescent="0.25">
      <c r="A15" s="2" t="s">
        <v>42</v>
      </c>
      <c r="C15" s="1">
        <v>252190</v>
      </c>
      <c r="E15" s="1">
        <v>4252758.3043</v>
      </c>
      <c r="G15" s="1">
        <v>4147642</v>
      </c>
      <c r="I15" s="1" t="s">
        <v>133</v>
      </c>
      <c r="K15" s="1">
        <v>1045993835980</v>
      </c>
      <c r="M15" s="1" t="s">
        <v>293</v>
      </c>
    </row>
    <row r="16" spans="1:13" ht="21" x14ac:dyDescent="0.25">
      <c r="A16" s="2" t="s">
        <v>90</v>
      </c>
      <c r="C16" s="1">
        <v>7793740</v>
      </c>
      <c r="E16" s="1">
        <v>908550</v>
      </c>
      <c r="G16" s="1">
        <v>922503</v>
      </c>
      <c r="I16" s="1" t="s">
        <v>134</v>
      </c>
      <c r="K16" s="1">
        <v>7189748531220</v>
      </c>
      <c r="M16" s="1" t="s">
        <v>293</v>
      </c>
    </row>
    <row r="17" spans="1:13" ht="21" x14ac:dyDescent="0.25">
      <c r="A17" s="2" t="s">
        <v>91</v>
      </c>
      <c r="C17" s="1">
        <v>6048600</v>
      </c>
      <c r="E17" s="1">
        <v>960650</v>
      </c>
      <c r="G17" s="1">
        <v>961251</v>
      </c>
      <c r="I17" s="1" t="s">
        <v>49</v>
      </c>
      <c r="K17" s="1">
        <v>5814222798600</v>
      </c>
      <c r="M17" s="1" t="s">
        <v>293</v>
      </c>
    </row>
    <row r="18" spans="1:13" ht="21" x14ac:dyDescent="0.25">
      <c r="A18" s="2" t="s">
        <v>92</v>
      </c>
      <c r="C18" s="1">
        <v>3563925</v>
      </c>
      <c r="E18" s="1">
        <v>886580</v>
      </c>
      <c r="G18" s="1">
        <v>892087</v>
      </c>
      <c r="I18" s="1" t="s">
        <v>135</v>
      </c>
      <c r="K18" s="1">
        <v>3179331161475</v>
      </c>
      <c r="M18" s="1" t="s">
        <v>293</v>
      </c>
    </row>
    <row r="19" spans="1:13" ht="21" x14ac:dyDescent="0.25">
      <c r="A19" s="2" t="s">
        <v>93</v>
      </c>
      <c r="C19" s="1">
        <v>15171600</v>
      </c>
      <c r="E19" s="1">
        <v>944360</v>
      </c>
      <c r="G19" s="1">
        <v>921094</v>
      </c>
      <c r="I19" s="1" t="s">
        <v>136</v>
      </c>
      <c r="K19" s="1">
        <v>13974469730400</v>
      </c>
      <c r="M19" s="1" t="s">
        <v>293</v>
      </c>
    </row>
    <row r="20" spans="1:13" ht="21" x14ac:dyDescent="0.25">
      <c r="A20" s="2" t="s">
        <v>53</v>
      </c>
      <c r="C20" s="1">
        <v>2390000</v>
      </c>
      <c r="E20" s="1">
        <v>990100</v>
      </c>
      <c r="G20" s="1">
        <v>1000000</v>
      </c>
      <c r="I20" s="1" t="s">
        <v>44</v>
      </c>
      <c r="K20" s="1">
        <v>2390000000000</v>
      </c>
      <c r="M20" s="1" t="s">
        <v>293</v>
      </c>
    </row>
    <row r="21" spans="1:13" ht="21" x14ac:dyDescent="0.25">
      <c r="A21" s="2" t="s">
        <v>94</v>
      </c>
      <c r="C21" s="1">
        <v>38873775</v>
      </c>
      <c r="E21" s="1">
        <v>882380</v>
      </c>
      <c r="G21" s="1">
        <v>870592</v>
      </c>
      <c r="I21" s="1" t="s">
        <v>137</v>
      </c>
      <c r="K21" s="1">
        <v>33843197524800</v>
      </c>
      <c r="M21" s="1" t="s">
        <v>293</v>
      </c>
    </row>
    <row r="22" spans="1:13" ht="21" x14ac:dyDescent="0.25">
      <c r="A22" s="2" t="s">
        <v>95</v>
      </c>
      <c r="C22" s="1">
        <v>267211</v>
      </c>
      <c r="E22" s="1">
        <v>846000</v>
      </c>
      <c r="G22" s="1">
        <v>816549</v>
      </c>
      <c r="I22" s="1" t="s">
        <v>138</v>
      </c>
      <c r="K22" s="1">
        <v>218190874839</v>
      </c>
      <c r="M22" s="1" t="s">
        <v>293</v>
      </c>
    </row>
    <row r="23" spans="1:13" ht="21" x14ac:dyDescent="0.25">
      <c r="A23" s="2" t="s">
        <v>96</v>
      </c>
      <c r="C23" s="1">
        <v>8733899</v>
      </c>
      <c r="E23" s="1">
        <v>895000</v>
      </c>
      <c r="G23" s="1">
        <v>891952</v>
      </c>
      <c r="I23" s="1" t="s">
        <v>139</v>
      </c>
      <c r="K23" s="1">
        <v>7790218680848</v>
      </c>
      <c r="M23" s="1" t="s">
        <v>293</v>
      </c>
    </row>
    <row r="24" spans="1:13" ht="21" x14ac:dyDescent="0.25">
      <c r="A24" s="2" t="s">
        <v>106</v>
      </c>
      <c r="C24" s="1">
        <v>50780000</v>
      </c>
      <c r="E24" s="1">
        <v>886510</v>
      </c>
      <c r="G24" s="1">
        <v>888409</v>
      </c>
      <c r="I24" s="1" t="s">
        <v>140</v>
      </c>
      <c r="K24" s="1">
        <v>45113409020000</v>
      </c>
      <c r="M24" s="1" t="s">
        <v>293</v>
      </c>
    </row>
    <row r="25" spans="1:13" ht="21" x14ac:dyDescent="0.25">
      <c r="A25" s="2" t="s">
        <v>97</v>
      </c>
      <c r="C25" s="1">
        <v>4920074</v>
      </c>
      <c r="E25" s="1">
        <v>888890</v>
      </c>
      <c r="G25" s="1">
        <v>883829</v>
      </c>
      <c r="I25" s="1" t="s">
        <v>141</v>
      </c>
      <c r="K25" s="1">
        <v>4348504083346</v>
      </c>
      <c r="M25" s="1" t="s">
        <v>293</v>
      </c>
    </row>
    <row r="26" spans="1:13" ht="21" x14ac:dyDescent="0.25">
      <c r="A26" s="2" t="s">
        <v>98</v>
      </c>
      <c r="C26" s="1">
        <v>18156000</v>
      </c>
      <c r="E26" s="1">
        <v>838600</v>
      </c>
      <c r="G26" s="1">
        <v>858285</v>
      </c>
      <c r="I26" s="1" t="s">
        <v>142</v>
      </c>
      <c r="K26" s="1">
        <v>15583022460000</v>
      </c>
      <c r="M26" s="1" t="s">
        <v>293</v>
      </c>
    </row>
    <row r="27" spans="1:13" ht="21" x14ac:dyDescent="0.25">
      <c r="A27" s="2" t="s">
        <v>99</v>
      </c>
      <c r="C27" s="1">
        <v>1919665</v>
      </c>
      <c r="E27" s="1">
        <v>829000</v>
      </c>
      <c r="G27" s="1">
        <v>828297</v>
      </c>
      <c r="I27" s="1" t="s">
        <v>143</v>
      </c>
      <c r="K27" s="1">
        <v>1590052760505</v>
      </c>
      <c r="M27" s="1" t="s">
        <v>293</v>
      </c>
    </row>
    <row r="28" spans="1:13" ht="21" x14ac:dyDescent="0.25">
      <c r="A28" s="2" t="s">
        <v>100</v>
      </c>
      <c r="C28" s="1">
        <v>161080</v>
      </c>
      <c r="E28" s="1">
        <v>876980</v>
      </c>
      <c r="G28" s="1">
        <v>872324</v>
      </c>
      <c r="I28" s="1" t="s">
        <v>144</v>
      </c>
      <c r="K28" s="1">
        <v>140513949920</v>
      </c>
      <c r="M28" s="1" t="s">
        <v>293</v>
      </c>
    </row>
    <row r="29" spans="1:13" ht="21" x14ac:dyDescent="0.25">
      <c r="A29" s="2" t="s">
        <v>69</v>
      </c>
      <c r="C29" s="1">
        <v>2600000</v>
      </c>
      <c r="E29" s="1">
        <v>813370</v>
      </c>
      <c r="G29" s="1">
        <v>767250</v>
      </c>
      <c r="I29" s="1" t="s">
        <v>145</v>
      </c>
      <c r="K29" s="1">
        <v>1994850000000</v>
      </c>
      <c r="M29" s="1" t="s">
        <v>293</v>
      </c>
    </row>
    <row r="30" spans="1:13" ht="21" x14ac:dyDescent="0.25">
      <c r="A30" s="2" t="s">
        <v>80</v>
      </c>
      <c r="C30" s="1">
        <v>500000</v>
      </c>
      <c r="E30" s="1">
        <v>864000</v>
      </c>
      <c r="G30" s="1">
        <v>927285</v>
      </c>
      <c r="I30" s="1" t="s">
        <v>146</v>
      </c>
      <c r="K30" s="1">
        <v>463642500000</v>
      </c>
      <c r="M30" s="1" t="s">
        <v>293</v>
      </c>
    </row>
    <row r="31" spans="1:13" ht="21" x14ac:dyDescent="0.25">
      <c r="A31" s="2" t="s">
        <v>77</v>
      </c>
      <c r="C31" s="1">
        <v>2030000</v>
      </c>
      <c r="E31" s="1">
        <v>785490</v>
      </c>
      <c r="G31" s="1">
        <v>743400</v>
      </c>
      <c r="I31" s="1" t="s">
        <v>147</v>
      </c>
      <c r="K31" s="1">
        <v>1509102000000</v>
      </c>
      <c r="M31" s="1" t="s">
        <v>293</v>
      </c>
    </row>
    <row r="32" spans="1:13" ht="21" x14ac:dyDescent="0.25">
      <c r="A32" s="2" t="s">
        <v>101</v>
      </c>
      <c r="C32" s="1">
        <v>3635032</v>
      </c>
      <c r="E32" s="1">
        <v>780600</v>
      </c>
      <c r="G32" s="1">
        <v>775037</v>
      </c>
      <c r="I32" s="1" t="s">
        <v>148</v>
      </c>
      <c r="K32" s="1">
        <v>2817284296184</v>
      </c>
      <c r="M32" s="1" t="s">
        <v>293</v>
      </c>
    </row>
    <row r="33" spans="1:13" ht="21" x14ac:dyDescent="0.25">
      <c r="A33" s="2" t="s">
        <v>116</v>
      </c>
      <c r="C33" s="1">
        <v>300000</v>
      </c>
      <c r="E33" s="1">
        <v>895950</v>
      </c>
      <c r="G33" s="1">
        <v>865000</v>
      </c>
      <c r="I33" s="1" t="s">
        <v>149</v>
      </c>
      <c r="K33" s="1">
        <v>259500000000</v>
      </c>
      <c r="M33" s="1" t="s">
        <v>293</v>
      </c>
    </row>
    <row r="34" spans="1:13" ht="21" x14ac:dyDescent="0.25">
      <c r="A34" s="2" t="s">
        <v>73</v>
      </c>
      <c r="C34" s="1">
        <v>52689</v>
      </c>
      <c r="E34" s="1">
        <v>887720</v>
      </c>
      <c r="G34" s="1">
        <v>875700</v>
      </c>
      <c r="I34" s="1" t="s">
        <v>150</v>
      </c>
      <c r="K34" s="1">
        <v>46139757300</v>
      </c>
      <c r="M34" s="1" t="s">
        <v>293</v>
      </c>
    </row>
    <row r="35" spans="1:13" ht="21" x14ac:dyDescent="0.25">
      <c r="A35" s="2" t="s">
        <v>66</v>
      </c>
      <c r="C35" s="1">
        <v>800000</v>
      </c>
      <c r="E35" s="1">
        <v>912200</v>
      </c>
      <c r="G35" s="1">
        <v>892350</v>
      </c>
      <c r="I35" s="1" t="s">
        <v>151</v>
      </c>
      <c r="K35" s="1">
        <v>713880000000</v>
      </c>
      <c r="M35" s="1" t="s">
        <v>293</v>
      </c>
    </row>
    <row r="36" spans="1:13" ht="21" x14ac:dyDescent="0.25">
      <c r="A36" s="2" t="s">
        <v>75</v>
      </c>
      <c r="C36" s="1">
        <v>188009</v>
      </c>
      <c r="E36" s="1">
        <v>853400</v>
      </c>
      <c r="G36" s="1">
        <v>830750</v>
      </c>
      <c r="I36" s="1" t="s">
        <v>152</v>
      </c>
      <c r="K36" s="1">
        <v>156188476750</v>
      </c>
      <c r="M36" s="1" t="s">
        <v>293</v>
      </c>
    </row>
    <row r="37" spans="1:13" ht="21" x14ac:dyDescent="0.25">
      <c r="A37" s="2" t="s">
        <v>71</v>
      </c>
      <c r="C37" s="1">
        <v>2500000</v>
      </c>
      <c r="E37" s="1">
        <v>872000</v>
      </c>
      <c r="G37" s="1">
        <v>787250</v>
      </c>
      <c r="I37" s="1" t="s">
        <v>153</v>
      </c>
      <c r="K37" s="1">
        <v>1968125000000</v>
      </c>
      <c r="M37" s="1" t="s">
        <v>293</v>
      </c>
    </row>
    <row r="38" spans="1:13" ht="21" x14ac:dyDescent="0.25">
      <c r="A38" s="2" t="s">
        <v>59</v>
      </c>
      <c r="C38" s="1">
        <v>62350</v>
      </c>
      <c r="E38" s="1">
        <v>778700</v>
      </c>
      <c r="G38" s="1">
        <v>760480</v>
      </c>
      <c r="I38" s="1" t="s">
        <v>154</v>
      </c>
      <c r="K38" s="1">
        <v>47415928000</v>
      </c>
      <c r="M38" s="1" t="s">
        <v>293</v>
      </c>
    </row>
    <row r="39" spans="1:13" ht="21" x14ac:dyDescent="0.25">
      <c r="A39" s="2" t="s">
        <v>55</v>
      </c>
      <c r="C39" s="1">
        <v>4500000</v>
      </c>
      <c r="E39" s="1">
        <v>990100</v>
      </c>
      <c r="G39" s="1">
        <v>1000000</v>
      </c>
      <c r="I39" s="1" t="s">
        <v>44</v>
      </c>
      <c r="K39" s="1">
        <v>4500000000000</v>
      </c>
      <c r="M39" s="1" t="s">
        <v>293</v>
      </c>
    </row>
    <row r="40" spans="1:13" ht="21" x14ac:dyDescent="0.25">
      <c r="A40" s="2" t="s">
        <v>117</v>
      </c>
      <c r="C40" s="1">
        <v>17186928</v>
      </c>
      <c r="E40" s="1">
        <v>768500</v>
      </c>
      <c r="G40" s="1">
        <v>745813</v>
      </c>
      <c r="I40" s="1" t="s">
        <v>155</v>
      </c>
      <c r="K40" s="1">
        <v>12818234332464</v>
      </c>
      <c r="M40" s="1" t="s">
        <v>293</v>
      </c>
    </row>
    <row r="41" spans="1:13" ht="21" x14ac:dyDescent="0.25">
      <c r="A41" s="2" t="s">
        <v>61</v>
      </c>
      <c r="C41" s="1">
        <v>800000</v>
      </c>
      <c r="E41" s="1">
        <v>886900</v>
      </c>
      <c r="G41" s="1">
        <v>867500</v>
      </c>
      <c r="I41" s="1" t="s">
        <v>156</v>
      </c>
      <c r="K41" s="1">
        <v>694000000000</v>
      </c>
      <c r="M41" s="1" t="s">
        <v>293</v>
      </c>
    </row>
    <row r="42" spans="1:13" ht="21" x14ac:dyDescent="0.25">
      <c r="A42" s="2" t="s">
        <v>118</v>
      </c>
      <c r="C42" s="1">
        <v>15476602</v>
      </c>
      <c r="E42" s="1">
        <v>745000</v>
      </c>
      <c r="G42" s="1">
        <v>744446</v>
      </c>
      <c r="I42" s="1" t="s">
        <v>157</v>
      </c>
      <c r="K42" s="1">
        <v>11521494452492</v>
      </c>
      <c r="M42" s="1" t="s">
        <v>293</v>
      </c>
    </row>
    <row r="43" spans="1:13" ht="21" x14ac:dyDescent="0.25">
      <c r="A43" s="2" t="s">
        <v>64</v>
      </c>
      <c r="C43" s="1">
        <v>3750000</v>
      </c>
      <c r="E43" s="1">
        <v>746950</v>
      </c>
      <c r="G43" s="1">
        <v>733420</v>
      </c>
      <c r="I43" s="1" t="s">
        <v>158</v>
      </c>
      <c r="K43" s="1">
        <v>2750325000000</v>
      </c>
      <c r="M43" s="1" t="s">
        <v>293</v>
      </c>
    </row>
    <row r="44" spans="1:13" ht="21" x14ac:dyDescent="0.25">
      <c r="A44" s="2" t="s">
        <v>113</v>
      </c>
      <c r="C44" s="1">
        <v>500000</v>
      </c>
      <c r="E44" s="1">
        <v>791060</v>
      </c>
      <c r="G44" s="1">
        <v>769410</v>
      </c>
      <c r="I44" s="1" t="s">
        <v>159</v>
      </c>
      <c r="K44" s="1">
        <v>384705000000</v>
      </c>
      <c r="M44" s="1" t="s">
        <v>293</v>
      </c>
    </row>
    <row r="45" spans="1:13" ht="21" x14ac:dyDescent="0.25">
      <c r="A45" s="2" t="s">
        <v>62</v>
      </c>
      <c r="C45" s="1">
        <v>2325000</v>
      </c>
      <c r="E45" s="1">
        <v>862300</v>
      </c>
      <c r="G45" s="1">
        <v>843350</v>
      </c>
      <c r="I45" s="1" t="s">
        <v>160</v>
      </c>
      <c r="K45" s="1">
        <v>1960788750000</v>
      </c>
      <c r="M45" s="1" t="s">
        <v>293</v>
      </c>
    </row>
    <row r="46" spans="1:13" ht="21" x14ac:dyDescent="0.25">
      <c r="A46" s="2" t="s">
        <v>63</v>
      </c>
      <c r="C46" s="1">
        <v>1200000</v>
      </c>
      <c r="E46" s="1">
        <v>839900</v>
      </c>
      <c r="G46" s="1">
        <v>821400</v>
      </c>
      <c r="I46" s="1" t="s">
        <v>160</v>
      </c>
      <c r="K46" s="1">
        <v>985680000000</v>
      </c>
      <c r="M46" s="1" t="s">
        <v>293</v>
      </c>
    </row>
    <row r="47" spans="1:13" ht="21" x14ac:dyDescent="0.25">
      <c r="A47" s="2" t="s">
        <v>60</v>
      </c>
      <c r="C47" s="1">
        <v>250000</v>
      </c>
      <c r="E47" s="1">
        <v>741000</v>
      </c>
      <c r="G47" s="1">
        <v>728640</v>
      </c>
      <c r="I47" s="1" t="s">
        <v>161</v>
      </c>
      <c r="K47" s="1">
        <v>182160000000</v>
      </c>
      <c r="M47" s="1" t="s">
        <v>293</v>
      </c>
    </row>
    <row r="48" spans="1:13" ht="21" x14ac:dyDescent="0.25">
      <c r="A48" s="2" t="s">
        <v>65</v>
      </c>
      <c r="C48" s="1">
        <v>2500000</v>
      </c>
      <c r="E48" s="1">
        <v>751500</v>
      </c>
      <c r="G48" s="1">
        <v>729280</v>
      </c>
      <c r="I48" s="1" t="s">
        <v>162</v>
      </c>
      <c r="K48" s="1">
        <v>1823200000000</v>
      </c>
      <c r="M48" s="1" t="s">
        <v>293</v>
      </c>
    </row>
    <row r="49" spans="1:13" ht="21" x14ac:dyDescent="0.25">
      <c r="A49" s="2" t="s">
        <v>112</v>
      </c>
      <c r="C49" s="1">
        <v>26327006</v>
      </c>
      <c r="E49" s="1">
        <v>760700</v>
      </c>
      <c r="G49" s="1">
        <v>780000</v>
      </c>
      <c r="I49" s="1" t="s">
        <v>163</v>
      </c>
      <c r="K49" s="1">
        <v>20535064680000</v>
      </c>
      <c r="M49" s="1" t="s">
        <v>293</v>
      </c>
    </row>
    <row r="50" spans="1:13" ht="21" x14ac:dyDescent="0.25">
      <c r="A50" s="2" t="s">
        <v>67</v>
      </c>
      <c r="C50" s="1">
        <v>875000</v>
      </c>
      <c r="E50" s="1">
        <v>815100</v>
      </c>
      <c r="G50" s="1">
        <v>797030</v>
      </c>
      <c r="I50" s="1" t="s">
        <v>164</v>
      </c>
      <c r="K50" s="1">
        <v>697401250000</v>
      </c>
      <c r="M50" s="1" t="s">
        <v>293</v>
      </c>
    </row>
    <row r="51" spans="1:13" ht="21" x14ac:dyDescent="0.25">
      <c r="A51" s="2" t="s">
        <v>57</v>
      </c>
      <c r="C51" s="1">
        <v>262500</v>
      </c>
      <c r="E51" s="1">
        <v>763850</v>
      </c>
      <c r="G51" s="1">
        <v>750960</v>
      </c>
      <c r="I51" s="1" t="s">
        <v>165</v>
      </c>
      <c r="K51" s="1">
        <v>197127000000</v>
      </c>
      <c r="M51" s="1" t="s">
        <v>293</v>
      </c>
    </row>
    <row r="52" spans="1:13" ht="21" x14ac:dyDescent="0.25">
      <c r="A52" s="2" t="s">
        <v>111</v>
      </c>
      <c r="C52" s="1">
        <v>9800000</v>
      </c>
      <c r="E52" s="1">
        <v>1010000</v>
      </c>
      <c r="G52" s="1">
        <v>1000000</v>
      </c>
      <c r="I52" s="1" t="s">
        <v>131</v>
      </c>
      <c r="K52" s="1">
        <v>9800000000000</v>
      </c>
      <c r="M52" s="1" t="s">
        <v>293</v>
      </c>
    </row>
    <row r="53" spans="1:13" ht="21.75" thickBot="1" x14ac:dyDescent="0.3">
      <c r="K53" s="7">
        <f>SUM(K8:K52)</f>
        <v>288350740582308</v>
      </c>
    </row>
    <row r="54" spans="1:13" ht="19.5" thickTop="1" x14ac:dyDescent="0.25"/>
  </sheetData>
  <mergeCells count="11">
    <mergeCell ref="K7"/>
    <mergeCell ref="M7"/>
    <mergeCell ref="C6:M6"/>
    <mergeCell ref="A2:M2"/>
    <mergeCell ref="A3:M3"/>
    <mergeCell ref="A4:M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2:K95"/>
  <sheetViews>
    <sheetView rightToLeft="1" workbookViewId="0">
      <selection activeCell="M19" sqref="M19"/>
    </sheetView>
  </sheetViews>
  <sheetFormatPr defaultRowHeight="18.75" x14ac:dyDescent="0.25"/>
  <cols>
    <col min="1" max="1" width="26.5703125" style="1" bestFit="1" customWidth="1"/>
    <col min="2" max="2" width="1" style="1" customWidth="1"/>
    <col min="3" max="3" width="24" style="1" customWidth="1"/>
    <col min="4" max="4" width="1" style="1" customWidth="1"/>
    <col min="5" max="5" width="25" style="1" customWidth="1"/>
    <col min="6" max="6" width="1" style="1" customWidth="1"/>
    <col min="7" max="7" width="25" style="1" customWidth="1"/>
    <col min="8" max="8" width="1" style="1" customWidth="1"/>
    <col min="9" max="9" width="24" style="1" customWidth="1"/>
    <col min="10" max="10" width="1" style="1" customWidth="1"/>
    <col min="11" max="11" width="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</row>
    <row r="3" spans="1:11" ht="26.25" x14ac:dyDescent="0.25">
      <c r="A3" s="29" t="s">
        <v>1</v>
      </c>
      <c r="B3" s="29" t="s">
        <v>1</v>
      </c>
      <c r="C3" s="29" t="s">
        <v>1</v>
      </c>
      <c r="D3" s="29" t="s">
        <v>1</v>
      </c>
      <c r="E3" s="29" t="s">
        <v>1</v>
      </c>
      <c r="F3" s="29" t="s">
        <v>1</v>
      </c>
      <c r="G3" s="29" t="s">
        <v>1</v>
      </c>
      <c r="H3" s="29" t="s">
        <v>1</v>
      </c>
      <c r="I3" s="29" t="s">
        <v>1</v>
      </c>
      <c r="J3" s="29" t="s">
        <v>1</v>
      </c>
      <c r="K3" s="29" t="s">
        <v>1</v>
      </c>
    </row>
    <row r="4" spans="1:11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</row>
    <row r="6" spans="1:11" ht="27" thickBot="1" x14ac:dyDescent="0.3">
      <c r="A6" s="28" t="s">
        <v>167</v>
      </c>
      <c r="C6" s="28" t="s">
        <v>4</v>
      </c>
      <c r="E6" s="28" t="s">
        <v>5</v>
      </c>
      <c r="F6" s="28" t="s">
        <v>5</v>
      </c>
      <c r="G6" s="28" t="s">
        <v>5</v>
      </c>
      <c r="I6" s="28" t="s">
        <v>6</v>
      </c>
      <c r="J6" s="28" t="s">
        <v>6</v>
      </c>
      <c r="K6" s="28" t="s">
        <v>6</v>
      </c>
    </row>
    <row r="7" spans="1:11" ht="27" thickBot="1" x14ac:dyDescent="0.3">
      <c r="A7" s="28" t="s">
        <v>167</v>
      </c>
      <c r="C7" s="28" t="s">
        <v>168</v>
      </c>
      <c r="E7" s="28" t="s">
        <v>169</v>
      </c>
      <c r="G7" s="28" t="s">
        <v>170</v>
      </c>
      <c r="I7" s="28" t="s">
        <v>168</v>
      </c>
      <c r="K7" s="28" t="s">
        <v>166</v>
      </c>
    </row>
    <row r="8" spans="1:11" ht="21" x14ac:dyDescent="0.25">
      <c r="A8" s="2" t="s">
        <v>171</v>
      </c>
      <c r="C8" s="1">
        <v>9448528</v>
      </c>
      <c r="E8" s="1">
        <v>61769879477028</v>
      </c>
      <c r="G8" s="1">
        <v>61769878722000</v>
      </c>
      <c r="I8" s="1">
        <v>10203556</v>
      </c>
      <c r="K8" s="9">
        <v>1.8599112491292995E-8</v>
      </c>
    </row>
    <row r="9" spans="1:11" ht="21" x14ac:dyDescent="0.25">
      <c r="A9" s="2" t="s">
        <v>172</v>
      </c>
      <c r="C9" s="1">
        <v>223606059435</v>
      </c>
      <c r="E9" s="1">
        <v>291395269713986</v>
      </c>
      <c r="G9" s="1">
        <v>288489597719927</v>
      </c>
      <c r="I9" s="1">
        <v>3129278053494</v>
      </c>
      <c r="K9" s="9">
        <v>5.7040696923179807E-3</v>
      </c>
    </row>
    <row r="10" spans="1:11" ht="21" x14ac:dyDescent="0.25">
      <c r="A10" s="2" t="s">
        <v>173</v>
      </c>
      <c r="C10" s="1">
        <v>9367778</v>
      </c>
      <c r="E10" s="1">
        <v>169639950012</v>
      </c>
      <c r="G10" s="1">
        <v>169639540000</v>
      </c>
      <c r="I10" s="1">
        <v>9777790</v>
      </c>
      <c r="K10" s="9">
        <v>1.782302327994669E-8</v>
      </c>
    </row>
    <row r="11" spans="1:11" ht="21" x14ac:dyDescent="0.25">
      <c r="A11" s="2" t="s">
        <v>171</v>
      </c>
      <c r="C11" s="1">
        <v>10176922</v>
      </c>
      <c r="E11" s="1">
        <v>0</v>
      </c>
      <c r="G11" s="1">
        <v>0</v>
      </c>
      <c r="I11" s="1">
        <v>10176922</v>
      </c>
      <c r="K11" s="9">
        <v>1.8550563851770351E-8</v>
      </c>
    </row>
    <row r="12" spans="1:11" ht="21" x14ac:dyDescent="0.25">
      <c r="A12" s="2" t="s">
        <v>174</v>
      </c>
      <c r="C12" s="1">
        <v>10106244</v>
      </c>
      <c r="E12" s="1">
        <v>42820</v>
      </c>
      <c r="G12" s="1">
        <v>0</v>
      </c>
      <c r="I12" s="1">
        <v>10149064</v>
      </c>
      <c r="K12" s="9">
        <v>1.8499784096576924E-8</v>
      </c>
    </row>
    <row r="13" spans="1:11" ht="21" x14ac:dyDescent="0.25">
      <c r="A13" s="2" t="s">
        <v>175</v>
      </c>
      <c r="C13" s="1">
        <v>1525992578528</v>
      </c>
      <c r="E13" s="1">
        <v>59454671623148</v>
      </c>
      <c r="G13" s="1">
        <v>60902572118561</v>
      </c>
      <c r="I13" s="1">
        <v>78092083115</v>
      </c>
      <c r="K13" s="9">
        <v>1.4234678954428117E-4</v>
      </c>
    </row>
    <row r="14" spans="1:11" ht="21" x14ac:dyDescent="0.25">
      <c r="A14" s="2" t="s">
        <v>176</v>
      </c>
      <c r="C14" s="1">
        <v>10315932</v>
      </c>
      <c r="E14" s="1">
        <v>43538</v>
      </c>
      <c r="G14" s="1">
        <v>0</v>
      </c>
      <c r="I14" s="1">
        <v>10359470</v>
      </c>
      <c r="K14" s="9">
        <v>1.8883313609507808E-8</v>
      </c>
    </row>
    <row r="15" spans="1:11" ht="21" x14ac:dyDescent="0.25">
      <c r="A15" s="2" t="s">
        <v>177</v>
      </c>
      <c r="C15" s="1">
        <v>10540713</v>
      </c>
      <c r="E15" s="1">
        <v>41308817028262</v>
      </c>
      <c r="G15" s="1">
        <v>41273843888998</v>
      </c>
      <c r="I15" s="1">
        <v>34983679977</v>
      </c>
      <c r="K15" s="9">
        <v>6.3768493969319851E-5</v>
      </c>
    </row>
    <row r="16" spans="1:11" ht="21" x14ac:dyDescent="0.25">
      <c r="A16" s="2" t="s">
        <v>178</v>
      </c>
      <c r="C16" s="1">
        <v>252297189</v>
      </c>
      <c r="E16" s="1">
        <v>24987175931239</v>
      </c>
      <c r="G16" s="1">
        <v>24987417845069</v>
      </c>
      <c r="I16" s="1">
        <v>10383359</v>
      </c>
      <c r="K16" s="9">
        <v>1.8926858644033467E-8</v>
      </c>
    </row>
    <row r="17" spans="1:11" ht="21" x14ac:dyDescent="0.25">
      <c r="A17" s="2" t="s">
        <v>179</v>
      </c>
      <c r="C17" s="1">
        <v>10048233</v>
      </c>
      <c r="E17" s="1">
        <v>47556753797086</v>
      </c>
      <c r="G17" s="1">
        <v>47556758415000</v>
      </c>
      <c r="I17" s="1">
        <v>5430319</v>
      </c>
      <c r="K17" s="9">
        <v>9.8984230541397217E-9</v>
      </c>
    </row>
    <row r="18" spans="1:11" ht="21" x14ac:dyDescent="0.25">
      <c r="A18" s="2" t="s">
        <v>180</v>
      </c>
      <c r="C18" s="1">
        <v>3000000000000</v>
      </c>
      <c r="E18" s="1">
        <v>0</v>
      </c>
      <c r="G18" s="1">
        <v>3000000000000</v>
      </c>
      <c r="I18" s="1">
        <v>0</v>
      </c>
      <c r="K18" s="9">
        <v>0</v>
      </c>
    </row>
    <row r="19" spans="1:11" ht="21" x14ac:dyDescent="0.25">
      <c r="A19" s="2" t="s">
        <v>181</v>
      </c>
      <c r="C19" s="1">
        <v>10099003</v>
      </c>
      <c r="E19" s="1">
        <v>879041095890</v>
      </c>
      <c r="G19" s="1">
        <v>879049525000</v>
      </c>
      <c r="I19" s="1">
        <v>1669893</v>
      </c>
      <c r="K19" s="9">
        <v>3.0438925170227648E-9</v>
      </c>
    </row>
    <row r="20" spans="1:11" ht="21" x14ac:dyDescent="0.25">
      <c r="A20" s="2" t="s">
        <v>175</v>
      </c>
      <c r="C20" s="1">
        <v>900000000000</v>
      </c>
      <c r="E20" s="1">
        <v>0</v>
      </c>
      <c r="G20" s="1">
        <v>900000000000</v>
      </c>
      <c r="I20" s="1">
        <v>0</v>
      </c>
      <c r="K20" s="9">
        <v>0</v>
      </c>
    </row>
    <row r="21" spans="1:11" ht="21" x14ac:dyDescent="0.25">
      <c r="A21" s="2" t="s">
        <v>179</v>
      </c>
      <c r="C21" s="1">
        <v>10000000000000</v>
      </c>
      <c r="E21" s="1">
        <v>0</v>
      </c>
      <c r="G21" s="1">
        <v>10000000000000</v>
      </c>
      <c r="I21" s="1">
        <v>0</v>
      </c>
      <c r="K21" s="9">
        <v>0</v>
      </c>
    </row>
    <row r="22" spans="1:11" ht="21" x14ac:dyDescent="0.25">
      <c r="A22" s="2" t="s">
        <v>175</v>
      </c>
      <c r="C22" s="1">
        <v>1400000000000</v>
      </c>
      <c r="E22" s="1">
        <v>0</v>
      </c>
      <c r="G22" s="1">
        <v>1400000000000</v>
      </c>
      <c r="I22" s="1">
        <v>0</v>
      </c>
      <c r="K22" s="9">
        <v>0</v>
      </c>
    </row>
    <row r="23" spans="1:11" ht="21" x14ac:dyDescent="0.25">
      <c r="A23" s="2" t="s">
        <v>175</v>
      </c>
      <c r="C23" s="1">
        <v>1450000000000</v>
      </c>
      <c r="E23" s="1">
        <v>0</v>
      </c>
      <c r="G23" s="1">
        <v>1450000000000</v>
      </c>
      <c r="I23" s="1">
        <v>0</v>
      </c>
      <c r="K23" s="9">
        <v>0</v>
      </c>
    </row>
    <row r="24" spans="1:11" ht="21" x14ac:dyDescent="0.25">
      <c r="A24" s="2" t="s">
        <v>180</v>
      </c>
      <c r="C24" s="1">
        <v>2500000000000</v>
      </c>
      <c r="E24" s="1">
        <v>0</v>
      </c>
      <c r="G24" s="1">
        <v>2500000000000</v>
      </c>
      <c r="I24" s="1">
        <v>0</v>
      </c>
      <c r="K24" s="9">
        <v>0</v>
      </c>
    </row>
    <row r="25" spans="1:11" ht="21" x14ac:dyDescent="0.25">
      <c r="A25" s="2" t="s">
        <v>179</v>
      </c>
      <c r="C25" s="1">
        <v>3675000000000</v>
      </c>
      <c r="E25" s="1">
        <v>1100000000000</v>
      </c>
      <c r="G25" s="1">
        <v>4775000000000</v>
      </c>
      <c r="I25" s="1">
        <v>0</v>
      </c>
      <c r="K25" s="9">
        <v>0</v>
      </c>
    </row>
    <row r="26" spans="1:11" ht="21" x14ac:dyDescent="0.25">
      <c r="A26" s="2" t="s">
        <v>182</v>
      </c>
      <c r="C26" s="1">
        <v>400000000000</v>
      </c>
      <c r="E26" s="1">
        <v>0</v>
      </c>
      <c r="G26" s="1">
        <v>0</v>
      </c>
      <c r="I26" s="1">
        <v>400000000000</v>
      </c>
      <c r="K26" s="9">
        <v>7.2912276823072254E-4</v>
      </c>
    </row>
    <row r="27" spans="1:11" ht="21" x14ac:dyDescent="0.25">
      <c r="A27" s="2" t="s">
        <v>179</v>
      </c>
      <c r="C27" s="1">
        <v>3300000000000</v>
      </c>
      <c r="E27" s="1">
        <v>0</v>
      </c>
      <c r="G27" s="1">
        <v>3300000000000</v>
      </c>
      <c r="I27" s="1">
        <v>0</v>
      </c>
      <c r="K27" s="9">
        <v>0</v>
      </c>
    </row>
    <row r="28" spans="1:11" ht="21" x14ac:dyDescent="0.25">
      <c r="A28" s="2" t="s">
        <v>183</v>
      </c>
      <c r="C28" s="1">
        <v>3000000000000</v>
      </c>
      <c r="E28" s="1">
        <v>0</v>
      </c>
      <c r="G28" s="1">
        <v>3000000000000</v>
      </c>
      <c r="I28" s="1">
        <v>0</v>
      </c>
      <c r="K28" s="9">
        <v>0</v>
      </c>
    </row>
    <row r="29" spans="1:11" ht="21" x14ac:dyDescent="0.25">
      <c r="A29" s="2" t="s">
        <v>183</v>
      </c>
      <c r="C29" s="1">
        <v>10000000000000</v>
      </c>
      <c r="E29" s="1">
        <v>0</v>
      </c>
      <c r="G29" s="1">
        <v>10000000000000</v>
      </c>
      <c r="I29" s="1">
        <v>0</v>
      </c>
      <c r="K29" s="9">
        <v>0</v>
      </c>
    </row>
    <row r="30" spans="1:11" ht="21" x14ac:dyDescent="0.25">
      <c r="A30" s="2" t="s">
        <v>182</v>
      </c>
      <c r="C30" s="1">
        <v>1530000000000</v>
      </c>
      <c r="E30" s="1">
        <v>0</v>
      </c>
      <c r="G30" s="1">
        <v>0</v>
      </c>
      <c r="I30" s="1">
        <v>1530000000000</v>
      </c>
      <c r="K30" s="9">
        <v>2.7888945884825137E-3</v>
      </c>
    </row>
    <row r="31" spans="1:11" ht="21" x14ac:dyDescent="0.25">
      <c r="A31" s="2" t="s">
        <v>184</v>
      </c>
      <c r="C31" s="1">
        <v>1500000000000</v>
      </c>
      <c r="E31" s="1">
        <v>0</v>
      </c>
      <c r="G31" s="1">
        <v>0</v>
      </c>
      <c r="I31" s="1">
        <v>1500000000000</v>
      </c>
      <c r="K31" s="9">
        <v>2.7342103808652095E-3</v>
      </c>
    </row>
    <row r="32" spans="1:11" ht="21" x14ac:dyDescent="0.25">
      <c r="A32" s="2" t="s">
        <v>185</v>
      </c>
      <c r="C32" s="1">
        <v>22617771</v>
      </c>
      <c r="E32" s="1">
        <v>93373</v>
      </c>
      <c r="G32" s="1">
        <v>630000</v>
      </c>
      <c r="I32" s="1">
        <v>22081144</v>
      </c>
      <c r="K32" s="9">
        <v>4.0249662097453024E-8</v>
      </c>
    </row>
    <row r="33" spans="1:11" ht="21" x14ac:dyDescent="0.25">
      <c r="A33" s="2" t="s">
        <v>186</v>
      </c>
      <c r="C33" s="1">
        <v>1500000000000</v>
      </c>
      <c r="E33" s="1">
        <v>0</v>
      </c>
      <c r="G33" s="1">
        <v>0</v>
      </c>
      <c r="I33" s="1">
        <v>1500000000000</v>
      </c>
      <c r="K33" s="9">
        <v>2.7342103808652095E-3</v>
      </c>
    </row>
    <row r="34" spans="1:11" ht="21" x14ac:dyDescent="0.25">
      <c r="A34" s="2" t="s">
        <v>182</v>
      </c>
      <c r="C34" s="1">
        <v>3700000000000</v>
      </c>
      <c r="E34" s="1">
        <v>0</v>
      </c>
      <c r="G34" s="1">
        <v>3700000000000</v>
      </c>
      <c r="I34" s="1">
        <v>0</v>
      </c>
      <c r="K34" s="9">
        <v>0</v>
      </c>
    </row>
    <row r="35" spans="1:11" ht="21" x14ac:dyDescent="0.25">
      <c r="A35" s="2" t="s">
        <v>177</v>
      </c>
      <c r="C35" s="1">
        <v>850000000000</v>
      </c>
      <c r="E35" s="1">
        <v>0</v>
      </c>
      <c r="G35" s="1">
        <v>0</v>
      </c>
      <c r="I35" s="1">
        <v>850000000000</v>
      </c>
      <c r="K35" s="9">
        <v>1.5493858824902854E-3</v>
      </c>
    </row>
    <row r="36" spans="1:11" ht="21" x14ac:dyDescent="0.25">
      <c r="A36" s="2" t="s">
        <v>179</v>
      </c>
      <c r="C36" s="1">
        <v>310000000000</v>
      </c>
      <c r="E36" s="1">
        <v>0</v>
      </c>
      <c r="G36" s="1">
        <v>310000000000</v>
      </c>
      <c r="I36" s="1">
        <v>0</v>
      </c>
      <c r="K36" s="9">
        <v>0</v>
      </c>
    </row>
    <row r="37" spans="1:11" ht="21" x14ac:dyDescent="0.25">
      <c r="A37" s="2" t="s">
        <v>171</v>
      </c>
      <c r="C37" s="1">
        <v>160000000000</v>
      </c>
      <c r="E37" s="1">
        <v>0</v>
      </c>
      <c r="G37" s="1">
        <v>160000000000</v>
      </c>
      <c r="I37" s="1">
        <v>0</v>
      </c>
      <c r="K37" s="9">
        <v>0</v>
      </c>
    </row>
    <row r="38" spans="1:11" ht="21" x14ac:dyDescent="0.25">
      <c r="A38" s="2" t="s">
        <v>177</v>
      </c>
      <c r="C38" s="1">
        <v>470000000000</v>
      </c>
      <c r="E38" s="1">
        <v>0</v>
      </c>
      <c r="G38" s="1">
        <v>470000000000</v>
      </c>
      <c r="I38" s="1">
        <v>0</v>
      </c>
      <c r="K38" s="9">
        <v>0</v>
      </c>
    </row>
    <row r="39" spans="1:11" ht="21" x14ac:dyDescent="0.25">
      <c r="A39" s="2" t="s">
        <v>177</v>
      </c>
      <c r="C39" s="1">
        <v>270000000000</v>
      </c>
      <c r="E39" s="1">
        <v>0</v>
      </c>
      <c r="G39" s="1">
        <v>0</v>
      </c>
      <c r="I39" s="1">
        <v>270000000000</v>
      </c>
      <c r="K39" s="9">
        <v>4.9215786855573765E-4</v>
      </c>
    </row>
    <row r="40" spans="1:11" ht="21" x14ac:dyDescent="0.25">
      <c r="A40" s="2" t="s">
        <v>178</v>
      </c>
      <c r="C40" s="1">
        <v>20500000000000</v>
      </c>
      <c r="E40" s="1">
        <v>0</v>
      </c>
      <c r="G40" s="1">
        <v>500000000000</v>
      </c>
      <c r="I40" s="1">
        <v>20000000000000</v>
      </c>
      <c r="K40" s="9">
        <v>3.6456138411536124E-2</v>
      </c>
    </row>
    <row r="41" spans="1:11" ht="21" x14ac:dyDescent="0.25">
      <c r="A41" s="2" t="s">
        <v>184</v>
      </c>
      <c r="C41" s="1">
        <v>2290000000000</v>
      </c>
      <c r="E41" s="1">
        <v>0</v>
      </c>
      <c r="G41" s="1">
        <v>2290000000000</v>
      </c>
      <c r="I41" s="1">
        <v>0</v>
      </c>
      <c r="K41" s="9">
        <v>0</v>
      </c>
    </row>
    <row r="42" spans="1:11" ht="21" x14ac:dyDescent="0.25">
      <c r="A42" s="2" t="s">
        <v>187</v>
      </c>
      <c r="C42" s="1">
        <v>4190000000000</v>
      </c>
      <c r="E42" s="1">
        <v>0</v>
      </c>
      <c r="G42" s="1">
        <v>4190000000000</v>
      </c>
      <c r="I42" s="1">
        <v>0</v>
      </c>
      <c r="K42" s="9">
        <v>0</v>
      </c>
    </row>
    <row r="43" spans="1:11" ht="21" x14ac:dyDescent="0.25">
      <c r="A43" s="2" t="s">
        <v>188</v>
      </c>
      <c r="C43" s="1">
        <v>210000000000</v>
      </c>
      <c r="E43" s="1">
        <v>0</v>
      </c>
      <c r="G43" s="1">
        <v>210000000000</v>
      </c>
      <c r="I43" s="1">
        <v>0</v>
      </c>
      <c r="K43" s="9">
        <v>0</v>
      </c>
    </row>
    <row r="44" spans="1:11" ht="21" x14ac:dyDescent="0.25">
      <c r="A44" s="2" t="s">
        <v>188</v>
      </c>
      <c r="C44" s="1">
        <v>280000000000</v>
      </c>
      <c r="E44" s="1">
        <v>0</v>
      </c>
      <c r="G44" s="1">
        <v>280000000000</v>
      </c>
      <c r="I44" s="1">
        <v>0</v>
      </c>
      <c r="K44" s="9">
        <v>0</v>
      </c>
    </row>
    <row r="45" spans="1:11" ht="21" x14ac:dyDescent="0.25">
      <c r="A45" s="2" t="s">
        <v>171</v>
      </c>
      <c r="C45" s="1">
        <v>110000000000</v>
      </c>
      <c r="E45" s="1">
        <v>0</v>
      </c>
      <c r="G45" s="1">
        <v>110000000000</v>
      </c>
      <c r="I45" s="1">
        <v>0</v>
      </c>
      <c r="K45" s="9">
        <v>0</v>
      </c>
    </row>
    <row r="46" spans="1:11" ht="21" x14ac:dyDescent="0.25">
      <c r="A46" s="2" t="s">
        <v>177</v>
      </c>
      <c r="C46" s="1">
        <v>250000000000</v>
      </c>
      <c r="E46" s="1">
        <v>0</v>
      </c>
      <c r="G46" s="1">
        <v>0</v>
      </c>
      <c r="I46" s="1">
        <v>250000000000</v>
      </c>
      <c r="K46" s="9">
        <v>4.5570173014420159E-4</v>
      </c>
    </row>
    <row r="47" spans="1:11" ht="21" x14ac:dyDescent="0.25">
      <c r="A47" s="2" t="s">
        <v>171</v>
      </c>
      <c r="C47" s="1">
        <v>280000000000</v>
      </c>
      <c r="E47" s="1">
        <v>0</v>
      </c>
      <c r="G47" s="1">
        <v>280000000000</v>
      </c>
      <c r="I47" s="1">
        <v>0</v>
      </c>
      <c r="K47" s="9">
        <v>0</v>
      </c>
    </row>
    <row r="48" spans="1:11" ht="21" x14ac:dyDescent="0.25">
      <c r="A48" s="2" t="s">
        <v>189</v>
      </c>
      <c r="C48" s="1">
        <v>640000000000</v>
      </c>
      <c r="E48" s="1">
        <v>0</v>
      </c>
      <c r="G48" s="1">
        <v>0</v>
      </c>
      <c r="I48" s="1">
        <v>640000000000</v>
      </c>
      <c r="K48" s="9">
        <v>1.1665964291691559E-3</v>
      </c>
    </row>
    <row r="49" spans="1:11" ht="21" x14ac:dyDescent="0.25">
      <c r="A49" s="2" t="s">
        <v>171</v>
      </c>
      <c r="C49" s="1">
        <v>100000000000</v>
      </c>
      <c r="E49" s="1">
        <v>0</v>
      </c>
      <c r="G49" s="1">
        <v>100000000000</v>
      </c>
      <c r="I49" s="1">
        <v>0</v>
      </c>
      <c r="K49" s="9">
        <v>0</v>
      </c>
    </row>
    <row r="50" spans="1:11" ht="21" x14ac:dyDescent="0.25">
      <c r="A50" s="2" t="s">
        <v>186</v>
      </c>
      <c r="C50" s="1">
        <v>560000000000</v>
      </c>
      <c r="E50" s="1">
        <v>0</v>
      </c>
      <c r="G50" s="1">
        <v>0</v>
      </c>
      <c r="I50" s="1">
        <v>560000000000</v>
      </c>
      <c r="K50" s="9">
        <v>1.0207718755230115E-3</v>
      </c>
    </row>
    <row r="51" spans="1:11" ht="21" x14ac:dyDescent="0.25">
      <c r="A51" s="2" t="s">
        <v>171</v>
      </c>
      <c r="C51" s="1">
        <v>180000000000</v>
      </c>
      <c r="E51" s="1">
        <v>0</v>
      </c>
      <c r="G51" s="1">
        <v>180000000000</v>
      </c>
      <c r="I51" s="1">
        <v>0</v>
      </c>
      <c r="K51" s="9">
        <v>0</v>
      </c>
    </row>
    <row r="52" spans="1:11" ht="21" x14ac:dyDescent="0.25">
      <c r="A52" s="2" t="s">
        <v>171</v>
      </c>
      <c r="C52" s="1">
        <v>860000000000</v>
      </c>
      <c r="E52" s="1">
        <v>0</v>
      </c>
      <c r="G52" s="1">
        <v>860000000000</v>
      </c>
      <c r="I52" s="1">
        <v>0</v>
      </c>
      <c r="K52" s="9">
        <v>0</v>
      </c>
    </row>
    <row r="53" spans="1:11" ht="21" x14ac:dyDescent="0.25">
      <c r="A53" s="2" t="s">
        <v>175</v>
      </c>
      <c r="C53" s="1">
        <v>990000000000</v>
      </c>
      <c r="E53" s="1">
        <v>0</v>
      </c>
      <c r="G53" s="1">
        <v>990000000000</v>
      </c>
      <c r="I53" s="1">
        <v>0</v>
      </c>
      <c r="K53" s="9">
        <v>0</v>
      </c>
    </row>
    <row r="54" spans="1:11" ht="21" x14ac:dyDescent="0.25">
      <c r="A54" s="2" t="s">
        <v>171</v>
      </c>
      <c r="C54" s="1">
        <v>1300000000000</v>
      </c>
      <c r="E54" s="1">
        <v>0</v>
      </c>
      <c r="G54" s="1">
        <v>1300000000000</v>
      </c>
      <c r="I54" s="1">
        <v>0</v>
      </c>
      <c r="K54" s="9">
        <v>0</v>
      </c>
    </row>
    <row r="55" spans="1:11" ht="21" x14ac:dyDescent="0.25">
      <c r="A55" s="2" t="s">
        <v>175</v>
      </c>
      <c r="C55" s="1">
        <v>8500000000000</v>
      </c>
      <c r="E55" s="1">
        <v>0</v>
      </c>
      <c r="G55" s="1">
        <v>8500000000000</v>
      </c>
      <c r="I55" s="1">
        <v>0</v>
      </c>
      <c r="K55" s="9">
        <v>0</v>
      </c>
    </row>
    <row r="56" spans="1:11" ht="21" x14ac:dyDescent="0.25">
      <c r="A56" s="2" t="s">
        <v>180</v>
      </c>
      <c r="C56" s="1">
        <v>3450000000000</v>
      </c>
      <c r="E56" s="1">
        <v>0</v>
      </c>
      <c r="G56" s="1">
        <v>3450000000000</v>
      </c>
      <c r="I56" s="1">
        <v>0</v>
      </c>
      <c r="K56" s="9">
        <v>0</v>
      </c>
    </row>
    <row r="57" spans="1:11" ht="21" x14ac:dyDescent="0.25">
      <c r="A57" s="2" t="s">
        <v>182</v>
      </c>
      <c r="C57" s="1">
        <v>10000000000000</v>
      </c>
      <c r="E57" s="1">
        <v>0</v>
      </c>
      <c r="G57" s="1">
        <v>8490000000000</v>
      </c>
      <c r="I57" s="1">
        <v>1510000000000</v>
      </c>
      <c r="K57" s="9">
        <v>2.7524384500709773E-3</v>
      </c>
    </row>
    <row r="58" spans="1:11" ht="21" x14ac:dyDescent="0.25">
      <c r="A58" s="2" t="s">
        <v>171</v>
      </c>
      <c r="C58" s="1">
        <v>1090000000000</v>
      </c>
      <c r="E58" s="1">
        <v>0</v>
      </c>
      <c r="G58" s="1">
        <v>1090000000000</v>
      </c>
      <c r="I58" s="1">
        <v>0</v>
      </c>
      <c r="K58" s="9">
        <v>0</v>
      </c>
    </row>
    <row r="59" spans="1:11" ht="21" x14ac:dyDescent="0.25">
      <c r="A59" s="2" t="s">
        <v>171</v>
      </c>
      <c r="C59" s="1">
        <v>5500000000000</v>
      </c>
      <c r="E59" s="1">
        <v>0</v>
      </c>
      <c r="G59" s="1">
        <v>5500000000000</v>
      </c>
      <c r="I59" s="1">
        <v>0</v>
      </c>
      <c r="K59" s="9">
        <v>0</v>
      </c>
    </row>
    <row r="60" spans="1:11" ht="21" x14ac:dyDescent="0.25">
      <c r="A60" s="2" t="s">
        <v>171</v>
      </c>
      <c r="C60" s="1">
        <v>3340000000000</v>
      </c>
      <c r="E60" s="1">
        <v>0</v>
      </c>
      <c r="G60" s="1">
        <v>3340000000000</v>
      </c>
      <c r="I60" s="1">
        <v>0</v>
      </c>
      <c r="K60" s="9">
        <v>0</v>
      </c>
    </row>
    <row r="61" spans="1:11" ht="21" x14ac:dyDescent="0.25">
      <c r="A61" s="2" t="s">
        <v>171</v>
      </c>
      <c r="C61" s="1">
        <v>5000000000000</v>
      </c>
      <c r="E61" s="1">
        <v>0</v>
      </c>
      <c r="G61" s="1">
        <v>5000000000000</v>
      </c>
      <c r="I61" s="1">
        <v>0</v>
      </c>
      <c r="K61" s="9">
        <v>0</v>
      </c>
    </row>
    <row r="62" spans="1:11" ht="21" x14ac:dyDescent="0.25">
      <c r="A62" s="2" t="s">
        <v>171</v>
      </c>
      <c r="C62" s="1">
        <v>10000000000000</v>
      </c>
      <c r="E62" s="1">
        <v>0</v>
      </c>
      <c r="G62" s="1">
        <v>10000000000000</v>
      </c>
      <c r="I62" s="1">
        <v>0</v>
      </c>
      <c r="K62" s="9">
        <v>0</v>
      </c>
    </row>
    <row r="63" spans="1:11" ht="21" x14ac:dyDescent="0.25">
      <c r="A63" s="2" t="s">
        <v>171</v>
      </c>
      <c r="C63" s="1">
        <v>3200000000000</v>
      </c>
      <c r="E63" s="1">
        <v>0</v>
      </c>
      <c r="G63" s="1">
        <v>3200000000000</v>
      </c>
      <c r="I63" s="1">
        <v>0</v>
      </c>
      <c r="K63" s="9">
        <v>0</v>
      </c>
    </row>
    <row r="64" spans="1:11" ht="21" x14ac:dyDescent="0.25">
      <c r="A64" s="2" t="s">
        <v>171</v>
      </c>
      <c r="C64" s="1">
        <v>6000000000000</v>
      </c>
      <c r="E64" s="1">
        <v>0</v>
      </c>
      <c r="G64" s="1">
        <v>6000000000000</v>
      </c>
      <c r="I64" s="1">
        <v>0</v>
      </c>
      <c r="K64" s="9">
        <v>0</v>
      </c>
    </row>
    <row r="65" spans="1:11" ht="21" x14ac:dyDescent="0.25">
      <c r="A65" s="2" t="s">
        <v>171</v>
      </c>
      <c r="C65" s="1">
        <v>3000000000000</v>
      </c>
      <c r="E65" s="1">
        <v>0</v>
      </c>
      <c r="G65" s="1">
        <v>3000000000000</v>
      </c>
      <c r="I65" s="1">
        <v>0</v>
      </c>
      <c r="K65" s="9">
        <v>0</v>
      </c>
    </row>
    <row r="66" spans="1:11" ht="21" x14ac:dyDescent="0.25">
      <c r="A66" s="2" t="s">
        <v>175</v>
      </c>
      <c r="C66" s="1">
        <v>390000000000</v>
      </c>
      <c r="E66" s="1">
        <v>0</v>
      </c>
      <c r="G66" s="1">
        <v>0</v>
      </c>
      <c r="I66" s="1">
        <v>390000000000</v>
      </c>
      <c r="K66" s="9">
        <v>7.1089469902495446E-4</v>
      </c>
    </row>
    <row r="67" spans="1:11" ht="21" x14ac:dyDescent="0.25">
      <c r="A67" s="2" t="s">
        <v>175</v>
      </c>
      <c r="C67" s="1">
        <v>35710000000000</v>
      </c>
      <c r="E67" s="1">
        <v>0</v>
      </c>
      <c r="G67" s="1">
        <v>35710000000000</v>
      </c>
      <c r="I67" s="1">
        <v>0</v>
      </c>
      <c r="K67" s="9">
        <v>0</v>
      </c>
    </row>
    <row r="68" spans="1:11" ht="21" x14ac:dyDescent="0.25">
      <c r="A68" s="2" t="s">
        <v>179</v>
      </c>
      <c r="C68" s="1">
        <v>3690000000000</v>
      </c>
      <c r="E68" s="1">
        <v>0</v>
      </c>
      <c r="G68" s="1">
        <v>3690000000000</v>
      </c>
      <c r="I68" s="1">
        <v>0</v>
      </c>
      <c r="K68" s="9">
        <v>0</v>
      </c>
    </row>
    <row r="69" spans="1:11" ht="21" x14ac:dyDescent="0.25">
      <c r="A69" s="2" t="s">
        <v>178</v>
      </c>
      <c r="C69" s="1">
        <v>22600000000000</v>
      </c>
      <c r="E69" s="1">
        <v>0</v>
      </c>
      <c r="G69" s="1">
        <v>22600000000000</v>
      </c>
      <c r="I69" s="1">
        <v>0</v>
      </c>
      <c r="K69" s="9">
        <v>0</v>
      </c>
    </row>
    <row r="70" spans="1:11" ht="21" x14ac:dyDescent="0.25">
      <c r="A70" s="2" t="s">
        <v>178</v>
      </c>
      <c r="C70" s="1">
        <v>1230000000000</v>
      </c>
      <c r="E70" s="1">
        <v>0</v>
      </c>
      <c r="G70" s="1">
        <v>0</v>
      </c>
      <c r="I70" s="1">
        <v>1230000000000</v>
      </c>
      <c r="K70" s="9">
        <v>2.2420525123094718E-3</v>
      </c>
    </row>
    <row r="71" spans="1:11" ht="21" x14ac:dyDescent="0.25">
      <c r="A71" s="2" t="s">
        <v>175</v>
      </c>
      <c r="C71" s="1">
        <v>210000000000</v>
      </c>
      <c r="E71" s="1">
        <v>0</v>
      </c>
      <c r="G71" s="1">
        <v>0</v>
      </c>
      <c r="I71" s="1">
        <v>210000000000</v>
      </c>
      <c r="K71" s="9">
        <v>3.827894533211293E-4</v>
      </c>
    </row>
    <row r="72" spans="1:11" ht="21" x14ac:dyDescent="0.25">
      <c r="A72" s="2" t="s">
        <v>178</v>
      </c>
      <c r="C72" s="1">
        <v>1280000000000</v>
      </c>
      <c r="E72" s="1">
        <v>0</v>
      </c>
      <c r="G72" s="1">
        <v>0</v>
      </c>
      <c r="I72" s="1">
        <v>1280000000000</v>
      </c>
      <c r="K72" s="9">
        <v>2.3331928583383119E-3</v>
      </c>
    </row>
    <row r="73" spans="1:11" ht="21" x14ac:dyDescent="0.25">
      <c r="A73" s="2" t="s">
        <v>175</v>
      </c>
      <c r="C73" s="1">
        <v>120000000000</v>
      </c>
      <c r="E73" s="1">
        <v>0</v>
      </c>
      <c r="G73" s="1">
        <v>0</v>
      </c>
      <c r="I73" s="1">
        <v>120000000000</v>
      </c>
      <c r="K73" s="9">
        <v>2.1873683046921675E-4</v>
      </c>
    </row>
    <row r="74" spans="1:11" ht="21" x14ac:dyDescent="0.25">
      <c r="A74" s="2" t="s">
        <v>178</v>
      </c>
      <c r="C74" s="1">
        <v>650000000000</v>
      </c>
      <c r="E74" s="1">
        <v>0</v>
      </c>
      <c r="G74" s="1">
        <v>0</v>
      </c>
      <c r="I74" s="1">
        <v>650000000000</v>
      </c>
      <c r="K74" s="9">
        <v>1.1848244983749241E-3</v>
      </c>
    </row>
    <row r="75" spans="1:11" ht="21" x14ac:dyDescent="0.25">
      <c r="A75" s="2" t="s">
        <v>178</v>
      </c>
      <c r="C75" s="1">
        <v>300000000000</v>
      </c>
      <c r="E75" s="1">
        <v>0</v>
      </c>
      <c r="G75" s="1">
        <v>0</v>
      </c>
      <c r="I75" s="1">
        <v>300000000000</v>
      </c>
      <c r="K75" s="9">
        <v>5.4684207617304191E-4</v>
      </c>
    </row>
    <row r="76" spans="1:11" ht="21" x14ac:dyDescent="0.25">
      <c r="A76" s="2" t="s">
        <v>178</v>
      </c>
      <c r="C76" s="1">
        <v>790000000000</v>
      </c>
      <c r="E76" s="1">
        <v>0</v>
      </c>
      <c r="G76" s="1">
        <v>0</v>
      </c>
      <c r="I76" s="1">
        <v>790000000000</v>
      </c>
      <c r="K76" s="9">
        <v>1.4400174672556769E-3</v>
      </c>
    </row>
    <row r="77" spans="1:11" ht="21" x14ac:dyDescent="0.25">
      <c r="A77" s="2" t="s">
        <v>178</v>
      </c>
      <c r="C77" s="1">
        <v>10000000000000</v>
      </c>
      <c r="E77" s="1">
        <v>0</v>
      </c>
      <c r="G77" s="1">
        <v>0</v>
      </c>
      <c r="I77" s="1">
        <v>10000000000000</v>
      </c>
      <c r="K77" s="9">
        <v>1.8228069205768062E-2</v>
      </c>
    </row>
    <row r="78" spans="1:11" ht="21" x14ac:dyDescent="0.25">
      <c r="A78" s="2" t="s">
        <v>178</v>
      </c>
      <c r="C78" s="1">
        <v>1000000000000</v>
      </c>
      <c r="E78" s="1">
        <v>0</v>
      </c>
      <c r="G78" s="1">
        <v>0</v>
      </c>
      <c r="I78" s="1">
        <v>1000000000000</v>
      </c>
      <c r="K78" s="9">
        <v>1.8228069205768064E-3</v>
      </c>
    </row>
    <row r="79" spans="1:11" ht="21" x14ac:dyDescent="0.25">
      <c r="A79" s="2" t="s">
        <v>184</v>
      </c>
      <c r="C79" s="1">
        <v>910000000000</v>
      </c>
      <c r="E79" s="1">
        <v>0</v>
      </c>
      <c r="G79" s="1">
        <v>0</v>
      </c>
      <c r="I79" s="1">
        <v>910000000000</v>
      </c>
      <c r="K79" s="9">
        <v>1.6587542977248937E-3</v>
      </c>
    </row>
    <row r="80" spans="1:11" ht="21" x14ac:dyDescent="0.25">
      <c r="A80" s="2" t="s">
        <v>177</v>
      </c>
      <c r="C80" s="1">
        <v>970000000000</v>
      </c>
      <c r="E80" s="1">
        <v>0</v>
      </c>
      <c r="G80" s="1">
        <v>0</v>
      </c>
      <c r="I80" s="1">
        <v>970000000000</v>
      </c>
      <c r="K80" s="9">
        <v>1.768122712959502E-3</v>
      </c>
    </row>
    <row r="81" spans="1:11" ht="21" x14ac:dyDescent="0.25">
      <c r="A81" s="2" t="s">
        <v>171</v>
      </c>
      <c r="C81" s="1">
        <v>1500000000000</v>
      </c>
      <c r="E81" s="1">
        <v>0</v>
      </c>
      <c r="G81" s="1">
        <v>1500000000000</v>
      </c>
      <c r="I81" s="1">
        <v>0</v>
      </c>
      <c r="K81" s="9">
        <v>0</v>
      </c>
    </row>
    <row r="82" spans="1:11" ht="21" x14ac:dyDescent="0.25">
      <c r="A82" s="2" t="s">
        <v>190</v>
      </c>
      <c r="C82" s="1">
        <v>5000000000000</v>
      </c>
      <c r="E82" s="1">
        <v>0</v>
      </c>
      <c r="G82" s="1">
        <v>0</v>
      </c>
      <c r="I82" s="1">
        <v>5000000000000</v>
      </c>
      <c r="K82" s="9">
        <v>9.1140346028840309E-3</v>
      </c>
    </row>
    <row r="83" spans="1:11" ht="21" x14ac:dyDescent="0.25">
      <c r="A83" s="2" t="s">
        <v>177</v>
      </c>
      <c r="C83" s="1">
        <v>0</v>
      </c>
      <c r="E83" s="1">
        <v>1830000000000</v>
      </c>
      <c r="G83" s="1">
        <v>0</v>
      </c>
      <c r="I83" s="1">
        <v>1830000000000</v>
      </c>
      <c r="K83" s="9">
        <v>3.3357366646555556E-3</v>
      </c>
    </row>
    <row r="84" spans="1:11" ht="21" x14ac:dyDescent="0.25">
      <c r="A84" s="2" t="s">
        <v>179</v>
      </c>
      <c r="C84" s="1">
        <v>0</v>
      </c>
      <c r="E84" s="1">
        <v>3960000000000</v>
      </c>
      <c r="G84" s="1">
        <v>0</v>
      </c>
      <c r="I84" s="1">
        <v>3960000000000</v>
      </c>
      <c r="K84" s="9">
        <v>7.2183154054841527E-3</v>
      </c>
    </row>
    <row r="85" spans="1:11" ht="21" x14ac:dyDescent="0.25">
      <c r="A85" s="2" t="s">
        <v>179</v>
      </c>
      <c r="C85" s="1">
        <v>0</v>
      </c>
      <c r="E85" s="1">
        <v>1700000000000</v>
      </c>
      <c r="G85" s="1">
        <v>0</v>
      </c>
      <c r="I85" s="1">
        <v>1700000000000</v>
      </c>
      <c r="K85" s="9">
        <v>3.0987717649805708E-3</v>
      </c>
    </row>
    <row r="86" spans="1:11" ht="21" x14ac:dyDescent="0.25">
      <c r="A86" s="2" t="s">
        <v>179</v>
      </c>
      <c r="C86" s="1">
        <v>0</v>
      </c>
      <c r="E86" s="1">
        <v>560000000000</v>
      </c>
      <c r="G86" s="1">
        <v>0</v>
      </c>
      <c r="I86" s="1">
        <v>560000000000</v>
      </c>
      <c r="K86" s="9">
        <v>1.0207718755230115E-3</v>
      </c>
    </row>
    <row r="87" spans="1:11" ht="21" x14ac:dyDescent="0.25">
      <c r="A87" s="2" t="s">
        <v>179</v>
      </c>
      <c r="C87" s="1">
        <v>0</v>
      </c>
      <c r="E87" s="1">
        <v>320000000000</v>
      </c>
      <c r="G87" s="1">
        <v>0</v>
      </c>
      <c r="I87" s="1">
        <v>320000000000</v>
      </c>
      <c r="K87" s="9">
        <v>5.8329821458457797E-4</v>
      </c>
    </row>
    <row r="88" spans="1:11" ht="21" x14ac:dyDescent="0.25">
      <c r="A88" s="2" t="s">
        <v>179</v>
      </c>
      <c r="C88" s="1">
        <v>0</v>
      </c>
      <c r="E88" s="1">
        <v>1100000000000</v>
      </c>
      <c r="G88" s="1">
        <v>0</v>
      </c>
      <c r="I88" s="1">
        <v>1100000000000</v>
      </c>
      <c r="K88" s="9">
        <v>2.005087612634487E-3</v>
      </c>
    </row>
    <row r="89" spans="1:11" ht="21" x14ac:dyDescent="0.25">
      <c r="A89" s="2" t="s">
        <v>179</v>
      </c>
      <c r="C89" s="1">
        <v>0</v>
      </c>
      <c r="E89" s="1">
        <v>2780000000000</v>
      </c>
      <c r="G89" s="1">
        <v>0</v>
      </c>
      <c r="I89" s="1">
        <v>2780000000000</v>
      </c>
      <c r="K89" s="9">
        <v>5.0674032392035214E-3</v>
      </c>
    </row>
    <row r="90" spans="1:11" ht="21" x14ac:dyDescent="0.25">
      <c r="A90" s="2" t="s">
        <v>179</v>
      </c>
      <c r="C90" s="1">
        <v>0</v>
      </c>
      <c r="E90" s="1">
        <v>170000000000</v>
      </c>
      <c r="G90" s="1">
        <v>0</v>
      </c>
      <c r="I90" s="1">
        <v>170000000000</v>
      </c>
      <c r="K90" s="9">
        <v>3.0987717649805707E-4</v>
      </c>
    </row>
    <row r="91" spans="1:11" ht="21" x14ac:dyDescent="0.25">
      <c r="A91" s="2" t="s">
        <v>179</v>
      </c>
      <c r="C91" s="1">
        <v>0</v>
      </c>
      <c r="E91" s="1">
        <v>2150000000000</v>
      </c>
      <c r="G91" s="1">
        <v>0</v>
      </c>
      <c r="I91" s="1">
        <v>2150000000000</v>
      </c>
      <c r="K91" s="9">
        <v>3.9190348792401339E-3</v>
      </c>
    </row>
    <row r="92" spans="1:11" ht="21" x14ac:dyDescent="0.25">
      <c r="A92" s="2" t="s">
        <v>171</v>
      </c>
      <c r="C92" s="1">
        <v>0</v>
      </c>
      <c r="E92" s="1">
        <v>200000000000</v>
      </c>
      <c r="G92" s="1">
        <v>0</v>
      </c>
      <c r="I92" s="1">
        <v>200000000000</v>
      </c>
      <c r="K92" s="9">
        <v>3.6456138411536127E-4</v>
      </c>
    </row>
    <row r="93" spans="1:11" ht="21" x14ac:dyDescent="0.25">
      <c r="A93" s="2" t="s">
        <v>171</v>
      </c>
      <c r="C93" s="1">
        <v>0</v>
      </c>
      <c r="E93" s="1">
        <v>18400000000000</v>
      </c>
      <c r="G93" s="1">
        <v>0</v>
      </c>
      <c r="I93" s="1">
        <v>18400000000000</v>
      </c>
      <c r="K93" s="9">
        <v>3.3539647338613233E-2</v>
      </c>
    </row>
    <row r="94" spans="1:11" ht="21.75" thickBot="1" x14ac:dyDescent="0.3">
      <c r="A94" s="2" t="s">
        <v>190</v>
      </c>
      <c r="C94" s="1">
        <v>0</v>
      </c>
      <c r="E94" s="1">
        <v>4890000000000</v>
      </c>
      <c r="G94" s="1">
        <v>0</v>
      </c>
      <c r="I94" s="1">
        <v>4890000000000</v>
      </c>
      <c r="K94" s="9">
        <v>8.9135258416205825E-3</v>
      </c>
    </row>
    <row r="95" spans="1:11" ht="21.75" thickBot="1" x14ac:dyDescent="0.3">
      <c r="A95" s="2" t="s">
        <v>28</v>
      </c>
      <c r="C95" s="4">
        <f>SUM(C8:C94)</f>
        <v>229834953656276</v>
      </c>
      <c r="D95" s="2"/>
      <c r="E95" s="4">
        <f>SUM(E8:E94)</f>
        <v>566681248796382</v>
      </c>
      <c r="F95" s="2"/>
      <c r="G95" s="4">
        <f>SUM(G8:G94)</f>
        <v>703353758404555</v>
      </c>
      <c r="I95" s="4">
        <f>SUM(I8:I94)</f>
        <v>93162444048103</v>
      </c>
      <c r="K95" s="22">
        <f>SUM(K8:K94)</f>
        <v>0.16981714774873163</v>
      </c>
    </row>
  </sheetData>
  <mergeCells count="12">
    <mergeCell ref="I7"/>
    <mergeCell ref="K7"/>
    <mergeCell ref="I6:K6"/>
    <mergeCell ref="A2:K2"/>
    <mergeCell ref="A3:K3"/>
    <mergeCell ref="A4:K4"/>
    <mergeCell ref="C7"/>
    <mergeCell ref="C6"/>
    <mergeCell ref="E7"/>
    <mergeCell ref="G7"/>
    <mergeCell ref="E6:G6"/>
    <mergeCell ref="A6:A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/>
  <dimension ref="A2:G15"/>
  <sheetViews>
    <sheetView rightToLeft="1" workbookViewId="0">
      <selection activeCell="M19" sqref="M19"/>
    </sheetView>
  </sheetViews>
  <sheetFormatPr defaultRowHeight="18.75" x14ac:dyDescent="0.25"/>
  <cols>
    <col min="1" max="1" width="24" style="1" bestFit="1" customWidth="1"/>
    <col min="2" max="2" width="1" style="1" customWidth="1"/>
    <col min="3" max="3" width="23" style="1" customWidth="1"/>
    <col min="4" max="4" width="1" style="1" customWidth="1"/>
    <col min="5" max="5" width="23" style="1" customWidth="1"/>
    <col min="6" max="6" width="1" style="1" customWidth="1"/>
    <col min="7" max="7" width="32" style="1" customWidth="1"/>
    <col min="8" max="8" width="1" style="1" customWidth="1"/>
    <col min="9" max="9" width="9.140625" style="1" customWidth="1"/>
    <col min="10" max="16384" width="9.140625" style="1"/>
  </cols>
  <sheetData>
    <row r="2" spans="1:7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</row>
    <row r="3" spans="1:7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</row>
    <row r="4" spans="1:7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</row>
    <row r="6" spans="1:7" ht="26.25" x14ac:dyDescent="0.25">
      <c r="A6" s="28" t="s">
        <v>195</v>
      </c>
      <c r="C6" s="28" t="s">
        <v>168</v>
      </c>
      <c r="E6" s="28" t="s">
        <v>234</v>
      </c>
      <c r="G6" s="28" t="s">
        <v>13</v>
      </c>
    </row>
    <row r="7" spans="1:7" ht="21" x14ac:dyDescent="0.25">
      <c r="A7" s="2" t="s">
        <v>243</v>
      </c>
      <c r="C7" s="1">
        <f>+'سرمایه‌گذاری در سهام'!I11</f>
        <v>307168273499</v>
      </c>
      <c r="E7" s="9">
        <f>+C7/$C$12</f>
        <v>2.0064806805273873E-2</v>
      </c>
      <c r="G7" s="9">
        <v>5.5990845471560644E-4</v>
      </c>
    </row>
    <row r="8" spans="1:7" ht="21" x14ac:dyDescent="0.25">
      <c r="A8" s="2" t="s">
        <v>296</v>
      </c>
      <c r="C8" s="1">
        <f>+'سرمایه‌گذاری در صندوق'!I19</f>
        <v>175107886252</v>
      </c>
      <c r="E8" s="9">
        <f t="shared" ref="E8:E11" si="0">+C8/$C$12</f>
        <v>1.1438375023902627E-2</v>
      </c>
      <c r="G8" s="9">
        <v>3.1918786690772179E-4</v>
      </c>
    </row>
    <row r="9" spans="1:7" ht="21" x14ac:dyDescent="0.25">
      <c r="A9" s="2" t="s">
        <v>244</v>
      </c>
      <c r="C9" s="1">
        <f>+'سرمایه‌گذاری در اوراق بهادار'!I87</f>
        <v>8397444717959</v>
      </c>
      <c r="E9" s="9">
        <f t="shared" si="0"/>
        <v>0.54853681340356075</v>
      </c>
      <c r="G9" s="9">
        <v>1.5306920347056812E-2</v>
      </c>
    </row>
    <row r="10" spans="1:7" ht="21" x14ac:dyDescent="0.25">
      <c r="A10" s="2" t="s">
        <v>245</v>
      </c>
      <c r="C10" s="1">
        <f>+'درآمد سپرده بانکی'!C147</f>
        <v>5107985386980</v>
      </c>
      <c r="E10" s="9">
        <f t="shared" si="0"/>
        <v>0.33366317030866621</v>
      </c>
      <c r="G10" s="9">
        <v>9.3108711135923405E-3</v>
      </c>
    </row>
    <row r="11" spans="1:7" ht="21" x14ac:dyDescent="0.25">
      <c r="A11" s="2" t="s">
        <v>295</v>
      </c>
      <c r="C11" s="1">
        <f>+'سایر درآمدها'!C11</f>
        <v>1321101663541</v>
      </c>
      <c r="E11" s="9">
        <f t="shared" si="0"/>
        <v>8.6296834458596483E-2</v>
      </c>
      <c r="G11" s="9">
        <v>2.408113255088066E-3</v>
      </c>
    </row>
    <row r="12" spans="1:7" ht="21" x14ac:dyDescent="0.25">
      <c r="A12" s="2" t="s">
        <v>28</v>
      </c>
      <c r="C12" s="4">
        <f>SUM(C7:C11)</f>
        <v>15308807928231</v>
      </c>
      <c r="E12" s="8">
        <f>SUM(E7:E11)</f>
        <v>1</v>
      </c>
      <c r="G12" s="22">
        <f>SUM(G7:G11)</f>
        <v>2.7905001037360544E-2</v>
      </c>
    </row>
    <row r="13" spans="1:7" ht="19.5" thickTop="1" x14ac:dyDescent="0.25"/>
    <row r="14" spans="1:7" x14ac:dyDescent="0.45">
      <c r="C14" s="10"/>
    </row>
    <row r="15" spans="1:7" x14ac:dyDescent="0.45">
      <c r="C15" s="11"/>
      <c r="G15" s="10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"/>
  <dimension ref="A2:E11"/>
  <sheetViews>
    <sheetView rightToLeft="1" workbookViewId="0">
      <selection activeCell="M19" sqref="M19"/>
    </sheetView>
  </sheetViews>
  <sheetFormatPr defaultRowHeight="18.75" x14ac:dyDescent="0.25"/>
  <cols>
    <col min="1" max="1" width="35.7109375" style="1" bestFit="1" customWidth="1"/>
    <col min="2" max="2" width="1" style="1" customWidth="1"/>
    <col min="3" max="3" width="22" style="1" customWidth="1"/>
    <col min="4" max="4" width="1" style="1" customWidth="1"/>
    <col min="5" max="5" width="22" style="1" customWidth="1"/>
    <col min="6" max="6" width="1" style="1" customWidth="1"/>
    <col min="7" max="7" width="9.140625" style="1" customWidth="1"/>
    <col min="8" max="16384" width="9.140625" style="1"/>
  </cols>
  <sheetData>
    <row r="2" spans="1:5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</row>
    <row r="3" spans="1:5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</row>
    <row r="4" spans="1:5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</row>
    <row r="5" spans="1:5" ht="26.25" x14ac:dyDescent="0.25">
      <c r="E5" s="21" t="s">
        <v>302</v>
      </c>
    </row>
    <row r="6" spans="1:5" ht="26.25" x14ac:dyDescent="0.25">
      <c r="A6" s="28" t="s">
        <v>241</v>
      </c>
      <c r="C6" s="28" t="s">
        <v>193</v>
      </c>
      <c r="E6" s="28" t="s">
        <v>301</v>
      </c>
    </row>
    <row r="7" spans="1:5" ht="26.25" x14ac:dyDescent="0.25">
      <c r="A7" s="28" t="s">
        <v>241</v>
      </c>
      <c r="C7" s="28" t="s">
        <v>168</v>
      </c>
      <c r="E7" s="28" t="s">
        <v>168</v>
      </c>
    </row>
    <row r="8" spans="1:5" ht="21" x14ac:dyDescent="0.25">
      <c r="A8" s="2" t="s">
        <v>241</v>
      </c>
      <c r="C8" s="1">
        <v>0</v>
      </c>
      <c r="E8" s="1">
        <v>1500000</v>
      </c>
    </row>
    <row r="9" spans="1:5" ht="21" x14ac:dyDescent="0.25">
      <c r="A9" s="2" t="s">
        <v>242</v>
      </c>
      <c r="C9" s="1">
        <v>0</v>
      </c>
      <c r="E9" s="1">
        <v>35079105679</v>
      </c>
    </row>
    <row r="10" spans="1:5" ht="21" x14ac:dyDescent="0.25">
      <c r="A10" s="2" t="s">
        <v>294</v>
      </c>
      <c r="C10" s="1">
        <v>1321101663541</v>
      </c>
      <c r="E10" s="1">
        <v>3183006305331</v>
      </c>
    </row>
    <row r="11" spans="1:5" ht="21" x14ac:dyDescent="0.25">
      <c r="A11" s="2" t="s">
        <v>28</v>
      </c>
      <c r="C11" s="4">
        <f>SUM(C8:C10)</f>
        <v>1321101663541</v>
      </c>
      <c r="E11" s="4">
        <f>SUM(E8:E10)</f>
        <v>3218086911010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2:U11"/>
  <sheetViews>
    <sheetView rightToLeft="1" topLeftCell="B1" workbookViewId="0">
      <selection activeCell="M19" sqref="M19"/>
    </sheetView>
  </sheetViews>
  <sheetFormatPr defaultRowHeight="18.75" x14ac:dyDescent="0.25"/>
  <cols>
    <col min="1" max="1" width="43.28515625" style="1" bestFit="1" customWidth="1"/>
    <col min="2" max="2" width="1" style="1" customWidth="1"/>
    <col min="3" max="3" width="22" style="1" customWidth="1"/>
    <col min="4" max="4" width="1" style="1" customWidth="1"/>
    <col min="5" max="5" width="24" style="1" customWidth="1"/>
    <col min="6" max="6" width="1" style="1" customWidth="1"/>
    <col min="7" max="7" width="22" style="1" customWidth="1"/>
    <col min="8" max="8" width="1" style="1" customWidth="1"/>
    <col min="9" max="9" width="24" style="1" customWidth="1"/>
    <col min="10" max="10" width="1" style="1" customWidth="1"/>
    <col min="11" max="11" width="23" style="1" customWidth="1"/>
    <col min="12" max="12" width="1" style="1" customWidth="1"/>
    <col min="13" max="13" width="22" style="1" customWidth="1"/>
    <col min="14" max="14" width="1" style="1" customWidth="1"/>
    <col min="15" max="15" width="23" style="1" customWidth="1"/>
    <col min="16" max="16" width="1" style="1" customWidth="1"/>
    <col min="17" max="17" width="24" style="1" customWidth="1"/>
    <col min="18" max="18" width="1" style="1" customWidth="1"/>
    <col min="19" max="19" width="24" style="1" customWidth="1"/>
    <col min="20" max="20" width="1" style="1" customWidth="1"/>
    <col min="21" max="21" width="23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0</v>
      </c>
    </row>
    <row r="3" spans="1:21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  <c r="H3" s="29" t="s">
        <v>191</v>
      </c>
      <c r="I3" s="29" t="s">
        <v>191</v>
      </c>
      <c r="J3" s="29" t="s">
        <v>191</v>
      </c>
      <c r="K3" s="29" t="s">
        <v>191</v>
      </c>
      <c r="L3" s="29" t="s">
        <v>191</v>
      </c>
      <c r="M3" s="29" t="s">
        <v>191</v>
      </c>
      <c r="N3" s="29" t="s">
        <v>191</v>
      </c>
      <c r="O3" s="29" t="s">
        <v>191</v>
      </c>
      <c r="P3" s="29" t="s">
        <v>191</v>
      </c>
      <c r="Q3" s="29" t="s">
        <v>191</v>
      </c>
      <c r="R3" s="29" t="s">
        <v>191</v>
      </c>
      <c r="S3" s="29" t="s">
        <v>191</v>
      </c>
      <c r="T3" s="29" t="s">
        <v>191</v>
      </c>
      <c r="U3" s="29" t="s">
        <v>191</v>
      </c>
    </row>
    <row r="4" spans="1:21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  <c r="R4" s="29" t="s">
        <v>2</v>
      </c>
      <c r="S4" s="29" t="s">
        <v>2</v>
      </c>
      <c r="T4" s="29" t="s">
        <v>2</v>
      </c>
      <c r="U4" s="29" t="s">
        <v>2</v>
      </c>
    </row>
    <row r="6" spans="1:21" ht="26.25" x14ac:dyDescent="0.25">
      <c r="A6" s="28" t="s">
        <v>3</v>
      </c>
      <c r="C6" s="28" t="s">
        <v>193</v>
      </c>
      <c r="D6" s="28" t="s">
        <v>193</v>
      </c>
      <c r="E6" s="28" t="s">
        <v>193</v>
      </c>
      <c r="F6" s="28" t="s">
        <v>193</v>
      </c>
      <c r="G6" s="28" t="s">
        <v>193</v>
      </c>
      <c r="H6" s="28" t="s">
        <v>193</v>
      </c>
      <c r="I6" s="28" t="s">
        <v>193</v>
      </c>
      <c r="J6" s="28" t="s">
        <v>193</v>
      </c>
      <c r="K6" s="28" t="s">
        <v>193</v>
      </c>
      <c r="M6" s="28" t="s">
        <v>194</v>
      </c>
      <c r="N6" s="28" t="s">
        <v>194</v>
      </c>
      <c r="O6" s="28" t="s">
        <v>194</v>
      </c>
      <c r="P6" s="28" t="s">
        <v>194</v>
      </c>
      <c r="Q6" s="28" t="s">
        <v>194</v>
      </c>
      <c r="R6" s="28" t="s">
        <v>194</v>
      </c>
      <c r="S6" s="28" t="s">
        <v>194</v>
      </c>
      <c r="T6" s="28" t="s">
        <v>194</v>
      </c>
      <c r="U6" s="28" t="s">
        <v>194</v>
      </c>
    </row>
    <row r="7" spans="1:21" ht="27" thickBot="1" x14ac:dyDescent="0.3">
      <c r="A7" s="28" t="s">
        <v>3</v>
      </c>
      <c r="C7" s="28" t="s">
        <v>231</v>
      </c>
      <c r="E7" s="28" t="s">
        <v>232</v>
      </c>
      <c r="G7" s="28" t="s">
        <v>233</v>
      </c>
      <c r="I7" s="28" t="s">
        <v>168</v>
      </c>
      <c r="K7" s="28" t="s">
        <v>234</v>
      </c>
      <c r="M7" s="28" t="s">
        <v>231</v>
      </c>
      <c r="O7" s="28" t="s">
        <v>232</v>
      </c>
      <c r="Q7" s="28" t="s">
        <v>233</v>
      </c>
      <c r="S7" s="28" t="s">
        <v>168</v>
      </c>
      <c r="U7" s="28" t="s">
        <v>234</v>
      </c>
    </row>
    <row r="8" spans="1:21" ht="21" x14ac:dyDescent="0.25">
      <c r="A8" s="2" t="s">
        <v>228</v>
      </c>
      <c r="C8" s="1">
        <v>0</v>
      </c>
      <c r="E8" s="1">
        <v>0</v>
      </c>
      <c r="G8" s="1">
        <v>0</v>
      </c>
      <c r="I8" s="1">
        <v>0</v>
      </c>
      <c r="K8" s="9">
        <f>+I8/$I$11</f>
        <v>0</v>
      </c>
      <c r="M8" s="1">
        <v>0</v>
      </c>
      <c r="O8" s="1">
        <v>0</v>
      </c>
      <c r="Q8" s="1">
        <v>17480548969</v>
      </c>
      <c r="S8" s="1">
        <f>++O8+Q8+M8</f>
        <v>17480548969</v>
      </c>
      <c r="U8" s="9">
        <f>+S8/$S$11</f>
        <v>0.33724205671415936</v>
      </c>
    </row>
    <row r="9" spans="1:21" ht="21" x14ac:dyDescent="0.25">
      <c r="A9" s="2" t="s">
        <v>15</v>
      </c>
      <c r="C9" s="1">
        <v>0</v>
      </c>
      <c r="E9" s="1">
        <v>0</v>
      </c>
      <c r="G9" s="1">
        <v>0</v>
      </c>
      <c r="I9" s="1">
        <v>0</v>
      </c>
      <c r="K9" s="9">
        <f t="shared" ref="K9:K10" si="0">+I9/$I$11</f>
        <v>0</v>
      </c>
      <c r="M9" s="1">
        <v>542878320</v>
      </c>
      <c r="O9" s="1">
        <v>-7</v>
      </c>
      <c r="Q9" s="1">
        <v>5036913001</v>
      </c>
      <c r="S9" s="1">
        <f t="shared" ref="S9:S10" si="1">++O9+Q9+M9</f>
        <v>5579791314</v>
      </c>
      <c r="U9" s="9">
        <f t="shared" ref="U9:U10" si="2">+S9/$S$11</f>
        <v>0.107647666106267</v>
      </c>
    </row>
    <row r="10" spans="1:21" ht="21.75" thickBot="1" x14ac:dyDescent="0.3">
      <c r="A10" s="2" t="s">
        <v>25</v>
      </c>
      <c r="C10" s="1">
        <v>0</v>
      </c>
      <c r="E10" s="1">
        <v>307168273499</v>
      </c>
      <c r="G10" s="1">
        <v>0</v>
      </c>
      <c r="I10" s="1">
        <v>307168273499</v>
      </c>
      <c r="K10" s="9">
        <f t="shared" si="0"/>
        <v>1</v>
      </c>
      <c r="M10" s="1">
        <v>832831621949</v>
      </c>
      <c r="O10" s="1">
        <v>-804058127688</v>
      </c>
      <c r="Q10" s="1">
        <v>0</v>
      </c>
      <c r="S10" s="1">
        <f t="shared" si="1"/>
        <v>28773494261</v>
      </c>
      <c r="U10" s="9">
        <f t="shared" si="2"/>
        <v>0.55511027717957362</v>
      </c>
    </row>
    <row r="11" spans="1:21" s="2" customFormat="1" ht="21.75" thickBot="1" x14ac:dyDescent="0.3">
      <c r="A11" s="2" t="s">
        <v>28</v>
      </c>
      <c r="C11" s="4">
        <f>SUM(C8:C10)</f>
        <v>0</v>
      </c>
      <c r="E11" s="4">
        <f>SUM(E8:E10)</f>
        <v>307168273499</v>
      </c>
      <c r="G11" s="4">
        <f>SUM(G8:G10)</f>
        <v>0</v>
      </c>
      <c r="I11" s="4">
        <f>SUM(I8:I10)</f>
        <v>307168273499</v>
      </c>
      <c r="K11" s="8">
        <f>SUM(K8:K10)</f>
        <v>1</v>
      </c>
      <c r="M11" s="4">
        <f>SUM(M8:M10)</f>
        <v>833374500269</v>
      </c>
      <c r="O11" s="4">
        <f>SUM(O8:O10)</f>
        <v>-804058127695</v>
      </c>
      <c r="Q11" s="4">
        <f>SUM(Q8:Q10)</f>
        <v>22517461970</v>
      </c>
      <c r="S11" s="4">
        <f>SUM(S8:S10)</f>
        <v>51833834544</v>
      </c>
      <c r="U11" s="23">
        <f>SUM(U8:U10)</f>
        <v>1</v>
      </c>
    </row>
  </sheetData>
  <mergeCells count="16">
    <mergeCell ref="S7"/>
    <mergeCell ref="U7"/>
    <mergeCell ref="M6:U6"/>
    <mergeCell ref="A2:U2"/>
    <mergeCell ref="A3:U3"/>
    <mergeCell ref="A4:U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B2D67-B1A3-421B-AE5F-5ECB3915196A}">
  <sheetPr codeName="Sheet10"/>
  <dimension ref="A2:U19"/>
  <sheetViews>
    <sheetView rightToLeft="1" topLeftCell="B4" workbookViewId="0">
      <selection activeCell="M19" sqref="M19"/>
    </sheetView>
  </sheetViews>
  <sheetFormatPr defaultRowHeight="18.75" x14ac:dyDescent="0.25"/>
  <cols>
    <col min="1" max="1" width="43.28515625" style="1" bestFit="1" customWidth="1"/>
    <col min="2" max="2" width="1" style="1" customWidth="1"/>
    <col min="3" max="3" width="22" style="1" customWidth="1"/>
    <col min="4" max="4" width="1" style="1" customWidth="1"/>
    <col min="5" max="5" width="24" style="1" customWidth="1"/>
    <col min="6" max="6" width="1" style="1" customWidth="1"/>
    <col min="7" max="7" width="22" style="1" customWidth="1"/>
    <col min="8" max="8" width="1" style="1" customWidth="1"/>
    <col min="9" max="9" width="24" style="1" customWidth="1"/>
    <col min="10" max="10" width="1" style="1" customWidth="1"/>
    <col min="11" max="11" width="23" style="1" customWidth="1"/>
    <col min="12" max="12" width="1" style="1" customWidth="1"/>
    <col min="13" max="13" width="22" style="1" customWidth="1"/>
    <col min="14" max="14" width="1" style="1" customWidth="1"/>
    <col min="15" max="15" width="23" style="1" customWidth="1"/>
    <col min="16" max="16" width="1" style="1" customWidth="1"/>
    <col min="17" max="17" width="24" style="1" customWidth="1"/>
    <col min="18" max="18" width="1" style="1" customWidth="1"/>
    <col min="19" max="19" width="24" style="1" customWidth="1"/>
    <col min="20" max="20" width="1" style="1" customWidth="1"/>
    <col min="21" max="21" width="23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0</v>
      </c>
    </row>
    <row r="3" spans="1:21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  <c r="H3" s="29" t="s">
        <v>191</v>
      </c>
      <c r="I3" s="29" t="s">
        <v>191</v>
      </c>
      <c r="J3" s="29" t="s">
        <v>191</v>
      </c>
      <c r="K3" s="29" t="s">
        <v>191</v>
      </c>
      <c r="L3" s="29" t="s">
        <v>191</v>
      </c>
      <c r="M3" s="29" t="s">
        <v>191</v>
      </c>
      <c r="N3" s="29" t="s">
        <v>191</v>
      </c>
      <c r="O3" s="29" t="s">
        <v>191</v>
      </c>
      <c r="P3" s="29" t="s">
        <v>191</v>
      </c>
      <c r="Q3" s="29" t="s">
        <v>191</v>
      </c>
      <c r="R3" s="29" t="s">
        <v>191</v>
      </c>
      <c r="S3" s="29" t="s">
        <v>191</v>
      </c>
      <c r="T3" s="29" t="s">
        <v>191</v>
      </c>
      <c r="U3" s="29" t="s">
        <v>191</v>
      </c>
    </row>
    <row r="4" spans="1:21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  <c r="R4" s="29" t="s">
        <v>2</v>
      </c>
      <c r="S4" s="29" t="s">
        <v>2</v>
      </c>
      <c r="T4" s="29" t="s">
        <v>2</v>
      </c>
      <c r="U4" s="29" t="s">
        <v>2</v>
      </c>
    </row>
    <row r="6" spans="1:21" ht="27" thickBot="1" x14ac:dyDescent="0.3">
      <c r="A6" s="28" t="s">
        <v>3</v>
      </c>
      <c r="C6" s="28" t="s">
        <v>193</v>
      </c>
      <c r="D6" s="28" t="s">
        <v>193</v>
      </c>
      <c r="E6" s="28" t="s">
        <v>193</v>
      </c>
      <c r="F6" s="28" t="s">
        <v>193</v>
      </c>
      <c r="G6" s="28" t="s">
        <v>193</v>
      </c>
      <c r="H6" s="28" t="s">
        <v>193</v>
      </c>
      <c r="I6" s="28" t="s">
        <v>193</v>
      </c>
      <c r="J6" s="28" t="s">
        <v>193</v>
      </c>
      <c r="K6" s="28" t="s">
        <v>193</v>
      </c>
      <c r="M6" s="28" t="s">
        <v>194</v>
      </c>
      <c r="N6" s="28" t="s">
        <v>194</v>
      </c>
      <c r="O6" s="28" t="s">
        <v>194</v>
      </c>
      <c r="P6" s="28" t="s">
        <v>194</v>
      </c>
      <c r="Q6" s="28" t="s">
        <v>194</v>
      </c>
      <c r="R6" s="28" t="s">
        <v>194</v>
      </c>
      <c r="S6" s="28" t="s">
        <v>194</v>
      </c>
      <c r="T6" s="28" t="s">
        <v>194</v>
      </c>
      <c r="U6" s="28" t="s">
        <v>194</v>
      </c>
    </row>
    <row r="7" spans="1:21" ht="27" thickBot="1" x14ac:dyDescent="0.3">
      <c r="A7" s="28" t="s">
        <v>3</v>
      </c>
      <c r="C7" s="3" t="s">
        <v>231</v>
      </c>
      <c r="E7" s="3" t="s">
        <v>232</v>
      </c>
      <c r="G7" s="3" t="s">
        <v>233</v>
      </c>
      <c r="I7" s="3" t="s">
        <v>168</v>
      </c>
      <c r="K7" s="3" t="s">
        <v>234</v>
      </c>
      <c r="M7" s="3" t="s">
        <v>231</v>
      </c>
      <c r="O7" s="3" t="s">
        <v>232</v>
      </c>
      <c r="Q7" s="3" t="s">
        <v>233</v>
      </c>
      <c r="S7" s="3" t="s">
        <v>168</v>
      </c>
      <c r="U7" s="3" t="s">
        <v>234</v>
      </c>
    </row>
    <row r="8" spans="1:21" ht="21" x14ac:dyDescent="0.25">
      <c r="A8" s="2" t="s">
        <v>227</v>
      </c>
      <c r="C8" s="1">
        <v>0</v>
      </c>
      <c r="E8" s="1">
        <v>0</v>
      </c>
      <c r="G8" s="1">
        <v>0</v>
      </c>
      <c r="I8" s="1">
        <f>+G8+E8+C8</f>
        <v>0</v>
      </c>
      <c r="K8" s="9">
        <f>+I8/$I$19</f>
        <v>0</v>
      </c>
      <c r="M8" s="1">
        <v>0</v>
      </c>
      <c r="O8" s="1">
        <v>0</v>
      </c>
      <c r="Q8" s="1">
        <v>99351456709</v>
      </c>
      <c r="S8" s="1">
        <f>+Q8+O8+M8</f>
        <v>99351456709</v>
      </c>
      <c r="U8" s="9">
        <f>+S8/$S$19</f>
        <v>2.5582848201609842E-2</v>
      </c>
    </row>
    <row r="9" spans="1:21" ht="21" x14ac:dyDescent="0.25">
      <c r="A9" s="2" t="s">
        <v>22</v>
      </c>
      <c r="C9" s="1">
        <v>0</v>
      </c>
      <c r="E9" s="1">
        <v>191207233085</v>
      </c>
      <c r="G9" s="1">
        <v>0</v>
      </c>
      <c r="I9" s="1">
        <f t="shared" ref="I9:I18" si="0">+G9+E9+C9</f>
        <v>191207233085</v>
      </c>
      <c r="K9" s="9">
        <f t="shared" ref="K9:K18" si="1">+I9/$I$19</f>
        <v>1.0919395875170992</v>
      </c>
      <c r="M9" s="1">
        <v>0</v>
      </c>
      <c r="O9" s="1">
        <v>352058162995</v>
      </c>
      <c r="Q9" s="1">
        <v>0</v>
      </c>
      <c r="S9" s="1">
        <f t="shared" ref="S9:S18" si="2">+Q9+O9+M9</f>
        <v>352058162995</v>
      </c>
      <c r="U9" s="9">
        <f t="shared" ref="U9:U18" si="3">+S9/$S$19</f>
        <v>9.0654438700573284E-2</v>
      </c>
    </row>
    <row r="10" spans="1:21" ht="21" x14ac:dyDescent="0.25">
      <c r="A10" s="2" t="s">
        <v>19</v>
      </c>
      <c r="C10" s="1">
        <v>0</v>
      </c>
      <c r="E10" s="1">
        <v>45748034320</v>
      </c>
      <c r="G10" s="1">
        <v>0</v>
      </c>
      <c r="I10" s="1">
        <f t="shared" si="0"/>
        <v>45748034320</v>
      </c>
      <c r="K10" s="9">
        <f t="shared" si="1"/>
        <v>0.26125627634019533</v>
      </c>
      <c r="M10" s="1">
        <v>0</v>
      </c>
      <c r="O10" s="1">
        <v>303844813366</v>
      </c>
      <c r="Q10" s="1">
        <v>0</v>
      </c>
      <c r="S10" s="1">
        <f t="shared" si="2"/>
        <v>303844813366</v>
      </c>
      <c r="U10" s="9">
        <f t="shared" si="3"/>
        <v>7.8239574885716742E-2</v>
      </c>
    </row>
    <row r="11" spans="1:21" ht="21" x14ac:dyDescent="0.25">
      <c r="A11" s="2" t="s">
        <v>23</v>
      </c>
      <c r="C11" s="1">
        <v>0</v>
      </c>
      <c r="E11" s="1">
        <v>183578422720</v>
      </c>
      <c r="G11" s="1">
        <v>0</v>
      </c>
      <c r="I11" s="1">
        <f t="shared" si="0"/>
        <v>183578422720</v>
      </c>
      <c r="K11" s="9">
        <f t="shared" si="1"/>
        <v>1.0483732437716138</v>
      </c>
      <c r="M11" s="1">
        <v>0</v>
      </c>
      <c r="O11" s="1">
        <v>350665091392</v>
      </c>
      <c r="Q11" s="1">
        <v>0</v>
      </c>
      <c r="S11" s="1">
        <f t="shared" si="2"/>
        <v>350665091392</v>
      </c>
      <c r="U11" s="9">
        <f t="shared" si="3"/>
        <v>9.0295724892703225E-2</v>
      </c>
    </row>
    <row r="12" spans="1:21" ht="21" x14ac:dyDescent="0.25">
      <c r="A12" s="2" t="s">
        <v>18</v>
      </c>
      <c r="C12" s="1">
        <v>0</v>
      </c>
      <c r="E12" s="1">
        <v>9099232554</v>
      </c>
      <c r="G12" s="1">
        <v>0</v>
      </c>
      <c r="I12" s="1">
        <f t="shared" si="0"/>
        <v>9099232554</v>
      </c>
      <c r="K12" s="9">
        <f t="shared" si="1"/>
        <v>5.1963579418148984E-2</v>
      </c>
      <c r="M12" s="1">
        <v>0</v>
      </c>
      <c r="O12" s="1">
        <v>14419700847</v>
      </c>
      <c r="Q12" s="1">
        <v>0</v>
      </c>
      <c r="S12" s="1">
        <f t="shared" si="2"/>
        <v>14419700847</v>
      </c>
      <c r="U12" s="9">
        <f t="shared" si="3"/>
        <v>3.7130509214567801E-3</v>
      </c>
    </row>
    <row r="13" spans="1:21" ht="21" x14ac:dyDescent="0.25">
      <c r="A13" s="2" t="s">
        <v>24</v>
      </c>
      <c r="C13" s="1">
        <v>0</v>
      </c>
      <c r="E13" s="1">
        <v>664749559062</v>
      </c>
      <c r="G13" s="1">
        <v>0</v>
      </c>
      <c r="I13" s="1">
        <f t="shared" si="0"/>
        <v>664749559062</v>
      </c>
      <c r="K13" s="9">
        <f t="shared" si="1"/>
        <v>3.7962285610903348</v>
      </c>
      <c r="M13" s="1">
        <v>0</v>
      </c>
      <c r="O13" s="1">
        <v>1416146877899</v>
      </c>
      <c r="Q13" s="1">
        <v>0</v>
      </c>
      <c r="S13" s="1">
        <f t="shared" si="2"/>
        <v>1416146877899</v>
      </c>
      <c r="U13" s="9">
        <f t="shared" si="3"/>
        <v>0.36465565587617521</v>
      </c>
    </row>
    <row r="14" spans="1:21" ht="21" x14ac:dyDescent="0.25">
      <c r="A14" s="2" t="s">
        <v>17</v>
      </c>
      <c r="C14" s="1">
        <v>0</v>
      </c>
      <c r="E14" s="1">
        <v>93795008036</v>
      </c>
      <c r="G14" s="1">
        <v>0</v>
      </c>
      <c r="I14" s="1">
        <f t="shared" si="0"/>
        <v>93795008036</v>
      </c>
      <c r="K14" s="9">
        <f t="shared" si="1"/>
        <v>0.53564125547731412</v>
      </c>
      <c r="M14" s="1">
        <v>0</v>
      </c>
      <c r="O14" s="1">
        <v>282080123750</v>
      </c>
      <c r="Q14" s="1">
        <v>0</v>
      </c>
      <c r="S14" s="1">
        <f t="shared" si="2"/>
        <v>282080123750</v>
      </c>
      <c r="U14" s="9">
        <f t="shared" si="3"/>
        <v>7.2635200586181767E-2</v>
      </c>
    </row>
    <row r="15" spans="1:21" ht="21" x14ac:dyDescent="0.25">
      <c r="A15" s="2" t="s">
        <v>21</v>
      </c>
      <c r="C15" s="1">
        <v>6611220500</v>
      </c>
      <c r="E15" s="1">
        <v>171495059770</v>
      </c>
      <c r="G15" s="1">
        <v>0</v>
      </c>
      <c r="I15" s="1">
        <f t="shared" si="0"/>
        <v>178106280270</v>
      </c>
      <c r="K15" s="9">
        <f t="shared" si="1"/>
        <v>1.0171231238191349</v>
      </c>
      <c r="M15" s="1">
        <v>19970547656</v>
      </c>
      <c r="O15" s="1">
        <v>341495983707</v>
      </c>
      <c r="Q15" s="1">
        <v>0</v>
      </c>
      <c r="S15" s="1">
        <f t="shared" si="2"/>
        <v>361466531363</v>
      </c>
      <c r="U15" s="9">
        <f t="shared" si="3"/>
        <v>9.3077079170640675E-2</v>
      </c>
    </row>
    <row r="16" spans="1:21" ht="21" x14ac:dyDescent="0.25">
      <c r="A16" s="2" t="s">
        <v>20</v>
      </c>
      <c r="C16" s="1">
        <v>0</v>
      </c>
      <c r="E16" s="1">
        <v>187344246494</v>
      </c>
      <c r="G16" s="1">
        <v>0</v>
      </c>
      <c r="I16" s="1">
        <f t="shared" si="0"/>
        <v>187344246494</v>
      </c>
      <c r="K16" s="9">
        <f t="shared" si="1"/>
        <v>1.0698789786337235</v>
      </c>
      <c r="M16" s="1">
        <v>0</v>
      </c>
      <c r="O16" s="1">
        <v>414371783456</v>
      </c>
      <c r="Q16" s="1">
        <v>0</v>
      </c>
      <c r="S16" s="1">
        <f t="shared" si="2"/>
        <v>414371783456</v>
      </c>
      <c r="U16" s="9">
        <f t="shared" si="3"/>
        <v>0.10670010069640873</v>
      </c>
    </row>
    <row r="17" spans="1:21" ht="21" x14ac:dyDescent="0.25">
      <c r="A17" s="2" t="s">
        <v>16</v>
      </c>
      <c r="C17" s="1">
        <v>0</v>
      </c>
      <c r="E17" s="1">
        <v>-1378215495860</v>
      </c>
      <c r="G17" s="1">
        <v>0</v>
      </c>
      <c r="I17" s="1">
        <f t="shared" si="0"/>
        <v>-1378215495860</v>
      </c>
      <c r="K17" s="9">
        <f t="shared" si="1"/>
        <v>-7.8706649104118158</v>
      </c>
      <c r="M17" s="1">
        <v>0</v>
      </c>
      <c r="O17" s="1">
        <v>289418296960</v>
      </c>
      <c r="Q17" s="1">
        <v>0</v>
      </c>
      <c r="S17" s="1">
        <f t="shared" si="2"/>
        <v>289418296960</v>
      </c>
      <c r="U17" s="9">
        <f t="shared" si="3"/>
        <v>7.4524768968237953E-2</v>
      </c>
    </row>
    <row r="18" spans="1:21" ht="21.75" thickBot="1" x14ac:dyDescent="0.3">
      <c r="A18" s="2" t="s">
        <v>26</v>
      </c>
      <c r="C18" s="1">
        <v>0</v>
      </c>
      <c r="E18" s="1">
        <v>-304634429</v>
      </c>
      <c r="G18" s="1">
        <v>0</v>
      </c>
      <c r="I18" s="1">
        <f t="shared" si="0"/>
        <v>-304634429</v>
      </c>
      <c r="K18" s="9">
        <f t="shared" si="1"/>
        <v>-1.7396956557490318E-3</v>
      </c>
      <c r="M18" s="1">
        <v>0</v>
      </c>
      <c r="O18" s="1">
        <v>-304634429</v>
      </c>
      <c r="Q18" s="1">
        <v>0</v>
      </c>
      <c r="S18" s="1">
        <f t="shared" si="2"/>
        <v>-304634429</v>
      </c>
      <c r="U18" s="9">
        <f t="shared" si="3"/>
        <v>-7.8442899704208411E-5</v>
      </c>
    </row>
    <row r="19" spans="1:21" s="2" customFormat="1" ht="21.75" thickBot="1" x14ac:dyDescent="0.3">
      <c r="A19" s="2" t="s">
        <v>28</v>
      </c>
      <c r="C19" s="4">
        <f>SUM(C8:C18)</f>
        <v>6611220500</v>
      </c>
      <c r="E19" s="4">
        <f>SUM(E8:E18)</f>
        <v>168496665752</v>
      </c>
      <c r="G19" s="4">
        <f>SUM(G8:G18)</f>
        <v>0</v>
      </c>
      <c r="I19" s="4">
        <f>SUM(I8:I18)</f>
        <v>175107886252</v>
      </c>
      <c r="K19" s="8">
        <f>SUM(K8:K18)</f>
        <v>1.0000000000000007</v>
      </c>
      <c r="M19" s="4">
        <f>SUM(M8:M18)</f>
        <v>19970547656</v>
      </c>
      <c r="O19" s="4">
        <f>SUM(O8:O18)</f>
        <v>3764196199943</v>
      </c>
      <c r="Q19" s="4">
        <f>SUM(Q8:Q18)</f>
        <v>99351456709</v>
      </c>
      <c r="S19" s="4">
        <f>SUM(S8:S18)</f>
        <v>3883518204308</v>
      </c>
      <c r="U19" s="8">
        <f>SUM(U8:U18)</f>
        <v>1</v>
      </c>
    </row>
  </sheetData>
  <mergeCells count="6">
    <mergeCell ref="A2:U2"/>
    <mergeCell ref="A3:U3"/>
    <mergeCell ref="A4:U4"/>
    <mergeCell ref="A6:A7"/>
    <mergeCell ref="C6:K6"/>
    <mergeCell ref="M6:U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2:Q87"/>
  <sheetViews>
    <sheetView rightToLeft="1" topLeftCell="A76" workbookViewId="0">
      <selection activeCell="M19" sqref="M19"/>
    </sheetView>
  </sheetViews>
  <sheetFormatPr defaultRowHeight="18.75" x14ac:dyDescent="0.25"/>
  <cols>
    <col min="1" max="1" width="33.42578125" style="1" bestFit="1" customWidth="1"/>
    <col min="2" max="2" width="1" style="1" customWidth="1"/>
    <col min="3" max="3" width="23" style="1" customWidth="1"/>
    <col min="4" max="4" width="1" style="1" customWidth="1"/>
    <col min="5" max="5" width="23" style="1" customWidth="1"/>
    <col min="6" max="6" width="1" style="1" customWidth="1"/>
    <col min="7" max="7" width="22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3" style="1" customWidth="1"/>
    <col min="14" max="14" width="1" style="1" customWidth="1"/>
    <col min="15" max="15" width="22" style="1" customWidth="1"/>
    <col min="16" max="16" width="1" style="1" customWidth="1"/>
    <col min="17" max="17" width="23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</row>
    <row r="3" spans="1:17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  <c r="H3" s="29" t="s">
        <v>191</v>
      </c>
      <c r="I3" s="29" t="s">
        <v>191</v>
      </c>
      <c r="J3" s="29" t="s">
        <v>191</v>
      </c>
      <c r="K3" s="29" t="s">
        <v>191</v>
      </c>
      <c r="L3" s="29" t="s">
        <v>191</v>
      </c>
      <c r="M3" s="29" t="s">
        <v>191</v>
      </c>
      <c r="N3" s="29" t="s">
        <v>191</v>
      </c>
      <c r="O3" s="29" t="s">
        <v>191</v>
      </c>
      <c r="P3" s="29" t="s">
        <v>191</v>
      </c>
      <c r="Q3" s="29" t="s">
        <v>191</v>
      </c>
    </row>
    <row r="4" spans="1:17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</row>
    <row r="6" spans="1:17" ht="26.25" x14ac:dyDescent="0.25">
      <c r="A6" s="28" t="s">
        <v>195</v>
      </c>
      <c r="C6" s="28" t="s">
        <v>193</v>
      </c>
      <c r="D6" s="28" t="s">
        <v>193</v>
      </c>
      <c r="E6" s="28" t="s">
        <v>193</v>
      </c>
      <c r="F6" s="28" t="s">
        <v>193</v>
      </c>
      <c r="G6" s="28" t="s">
        <v>193</v>
      </c>
      <c r="H6" s="28" t="s">
        <v>193</v>
      </c>
      <c r="I6" s="28" t="s">
        <v>193</v>
      </c>
      <c r="K6" s="28" t="s">
        <v>194</v>
      </c>
      <c r="L6" s="28" t="s">
        <v>194</v>
      </c>
      <c r="M6" s="28" t="s">
        <v>194</v>
      </c>
      <c r="N6" s="28" t="s">
        <v>194</v>
      </c>
      <c r="O6" s="28" t="s">
        <v>194</v>
      </c>
      <c r="P6" s="28" t="s">
        <v>194</v>
      </c>
      <c r="Q6" s="28" t="s">
        <v>194</v>
      </c>
    </row>
    <row r="7" spans="1:17" ht="26.25" x14ac:dyDescent="0.25">
      <c r="A7" s="28" t="s">
        <v>195</v>
      </c>
      <c r="C7" s="28" t="s">
        <v>235</v>
      </c>
      <c r="E7" s="28" t="s">
        <v>232</v>
      </c>
      <c r="G7" s="28" t="s">
        <v>233</v>
      </c>
      <c r="I7" s="28" t="s">
        <v>236</v>
      </c>
      <c r="K7" s="28" t="s">
        <v>235</v>
      </c>
      <c r="M7" s="28" t="s">
        <v>232</v>
      </c>
      <c r="O7" s="28" t="s">
        <v>233</v>
      </c>
      <c r="Q7" s="28" t="s">
        <v>236</v>
      </c>
    </row>
    <row r="8" spans="1:17" ht="21" x14ac:dyDescent="0.25">
      <c r="A8" s="2" t="s">
        <v>51</v>
      </c>
      <c r="C8" s="1">
        <v>0</v>
      </c>
      <c r="E8" s="1">
        <v>-12751279624</v>
      </c>
      <c r="G8" s="1">
        <v>38764463831</v>
      </c>
      <c r="I8" s="1">
        <f>+G8+E8+C8</f>
        <v>26013184207</v>
      </c>
      <c r="K8" s="1">
        <v>0</v>
      </c>
      <c r="M8" s="1">
        <v>60537023991</v>
      </c>
      <c r="O8" s="1">
        <v>38764463831</v>
      </c>
      <c r="Q8" s="1">
        <f>+O8+M8+K8</f>
        <v>99301487822</v>
      </c>
    </row>
    <row r="9" spans="1:17" ht="21" x14ac:dyDescent="0.25">
      <c r="A9" s="2" t="s">
        <v>47</v>
      </c>
      <c r="C9" s="1">
        <v>0</v>
      </c>
      <c r="E9" s="1">
        <v>0</v>
      </c>
      <c r="G9" s="1">
        <v>7446009141</v>
      </c>
      <c r="I9" s="1">
        <f t="shared" ref="I9:I72" si="0">+G9+E9+C9</f>
        <v>7446009141</v>
      </c>
      <c r="K9" s="1">
        <v>0</v>
      </c>
      <c r="M9" s="1">
        <v>0</v>
      </c>
      <c r="O9" s="1">
        <v>7446009141</v>
      </c>
      <c r="Q9" s="1">
        <f t="shared" ref="Q9:Q72" si="1">+O9+M9+K9</f>
        <v>7446009141</v>
      </c>
    </row>
    <row r="10" spans="1:17" ht="21" x14ac:dyDescent="0.25">
      <c r="A10" s="2" t="s">
        <v>87</v>
      </c>
      <c r="C10" s="1">
        <v>106923444628</v>
      </c>
      <c r="E10" s="1">
        <v>0</v>
      </c>
      <c r="G10" s="1">
        <v>352142558125</v>
      </c>
      <c r="I10" s="1">
        <f t="shared" si="0"/>
        <v>459066002753</v>
      </c>
      <c r="K10" s="1">
        <v>560868426765</v>
      </c>
      <c r="M10" s="1">
        <v>0</v>
      </c>
      <c r="O10" s="1">
        <v>352142558125</v>
      </c>
      <c r="Q10" s="1">
        <f t="shared" si="1"/>
        <v>913010984890</v>
      </c>
    </row>
    <row r="11" spans="1:17" ht="21" x14ac:dyDescent="0.25">
      <c r="A11" s="2" t="s">
        <v>110</v>
      </c>
      <c r="C11" s="1">
        <v>95037218953</v>
      </c>
      <c r="E11" s="1">
        <v>0</v>
      </c>
      <c r="G11" s="1">
        <v>39735909062</v>
      </c>
      <c r="I11" s="1">
        <f t="shared" si="0"/>
        <v>134773128015</v>
      </c>
      <c r="K11" s="1">
        <v>95037218953</v>
      </c>
      <c r="M11" s="1">
        <v>0</v>
      </c>
      <c r="O11" s="1">
        <v>39735909062</v>
      </c>
      <c r="Q11" s="1">
        <f t="shared" si="1"/>
        <v>134773128015</v>
      </c>
    </row>
    <row r="12" spans="1:17" ht="21" x14ac:dyDescent="0.25">
      <c r="A12" s="2" t="s">
        <v>74</v>
      </c>
      <c r="C12" s="1">
        <v>0</v>
      </c>
      <c r="E12" s="1">
        <v>0</v>
      </c>
      <c r="G12" s="1">
        <v>47947357315</v>
      </c>
      <c r="I12" s="1">
        <f t="shared" si="0"/>
        <v>47947357315</v>
      </c>
      <c r="K12" s="1">
        <v>0</v>
      </c>
      <c r="M12" s="1">
        <v>0</v>
      </c>
      <c r="O12" s="1">
        <v>47947357315</v>
      </c>
      <c r="Q12" s="1">
        <f t="shared" si="1"/>
        <v>47947357315</v>
      </c>
    </row>
    <row r="13" spans="1:17" ht="21" x14ac:dyDescent="0.25">
      <c r="A13" s="2" t="s">
        <v>58</v>
      </c>
      <c r="C13" s="1">
        <v>0</v>
      </c>
      <c r="E13" s="1">
        <v>0</v>
      </c>
      <c r="G13" s="1">
        <v>124530561215</v>
      </c>
      <c r="I13" s="1">
        <f t="shared" si="0"/>
        <v>124530561215</v>
      </c>
      <c r="K13" s="1">
        <v>0</v>
      </c>
      <c r="M13" s="1">
        <v>0</v>
      </c>
      <c r="O13" s="1">
        <v>124530561215</v>
      </c>
      <c r="Q13" s="1">
        <f t="shared" si="1"/>
        <v>124530561215</v>
      </c>
    </row>
    <row r="14" spans="1:17" ht="21" x14ac:dyDescent="0.25">
      <c r="A14" s="2" t="s">
        <v>41</v>
      </c>
      <c r="C14" s="1">
        <v>0</v>
      </c>
      <c r="E14" s="1">
        <v>0</v>
      </c>
      <c r="G14" s="1">
        <v>230151156347</v>
      </c>
      <c r="I14" s="1">
        <f t="shared" si="0"/>
        <v>230151156347</v>
      </c>
      <c r="K14" s="1">
        <v>0</v>
      </c>
      <c r="M14" s="1">
        <v>0</v>
      </c>
      <c r="O14" s="1">
        <v>231406617087</v>
      </c>
      <c r="Q14" s="1">
        <f t="shared" si="1"/>
        <v>231406617087</v>
      </c>
    </row>
    <row r="15" spans="1:17" ht="21" x14ac:dyDescent="0.25">
      <c r="A15" s="2" t="s">
        <v>76</v>
      </c>
      <c r="C15" s="1">
        <v>0</v>
      </c>
      <c r="E15" s="1">
        <v>0</v>
      </c>
      <c r="G15" s="1">
        <v>3752371606</v>
      </c>
      <c r="I15" s="1">
        <f t="shared" si="0"/>
        <v>3752371606</v>
      </c>
      <c r="K15" s="1">
        <v>0</v>
      </c>
      <c r="M15" s="1">
        <v>0</v>
      </c>
      <c r="O15" s="1">
        <v>3752371606</v>
      </c>
      <c r="Q15" s="1">
        <f t="shared" si="1"/>
        <v>3752371606</v>
      </c>
    </row>
    <row r="16" spans="1:17" ht="21" x14ac:dyDescent="0.25">
      <c r="A16" s="2" t="s">
        <v>68</v>
      </c>
      <c r="C16" s="1">
        <v>0</v>
      </c>
      <c r="E16" s="1">
        <v>0</v>
      </c>
      <c r="G16" s="1">
        <v>204700909187</v>
      </c>
      <c r="I16" s="1">
        <f t="shared" si="0"/>
        <v>204700909187</v>
      </c>
      <c r="K16" s="1">
        <v>0</v>
      </c>
      <c r="M16" s="1">
        <v>0</v>
      </c>
      <c r="O16" s="1">
        <v>204700909187</v>
      </c>
      <c r="Q16" s="1">
        <f t="shared" si="1"/>
        <v>204700909187</v>
      </c>
    </row>
    <row r="17" spans="1:17" ht="21" x14ac:dyDescent="0.25">
      <c r="A17" s="2" t="s">
        <v>203</v>
      </c>
      <c r="C17" s="1">
        <v>0</v>
      </c>
      <c r="E17" s="1">
        <v>0</v>
      </c>
      <c r="G17" s="1">
        <v>0</v>
      </c>
      <c r="I17" s="1">
        <f t="shared" si="0"/>
        <v>0</v>
      </c>
      <c r="K17" s="1">
        <v>244732814341</v>
      </c>
      <c r="M17" s="1">
        <v>0</v>
      </c>
      <c r="O17" s="1">
        <v>388729081263</v>
      </c>
      <c r="Q17" s="1">
        <f t="shared" si="1"/>
        <v>633461895604</v>
      </c>
    </row>
    <row r="18" spans="1:17" ht="21" x14ac:dyDescent="0.25">
      <c r="A18" s="2" t="s">
        <v>229</v>
      </c>
      <c r="C18" s="1">
        <v>0</v>
      </c>
      <c r="E18" s="1">
        <v>0</v>
      </c>
      <c r="G18" s="1">
        <v>0</v>
      </c>
      <c r="I18" s="1">
        <f t="shared" si="0"/>
        <v>0</v>
      </c>
      <c r="K18" s="1">
        <v>0</v>
      </c>
      <c r="M18" s="1">
        <v>0</v>
      </c>
      <c r="O18" s="1">
        <v>17086274196</v>
      </c>
      <c r="Q18" s="1">
        <f t="shared" si="1"/>
        <v>17086274196</v>
      </c>
    </row>
    <row r="19" spans="1:17" ht="21" x14ac:dyDescent="0.25">
      <c r="A19" s="2" t="s">
        <v>202</v>
      </c>
      <c r="C19" s="1">
        <v>0</v>
      </c>
      <c r="E19" s="1">
        <v>0</v>
      </c>
      <c r="G19" s="1">
        <v>0</v>
      </c>
      <c r="I19" s="1">
        <f t="shared" si="0"/>
        <v>0</v>
      </c>
      <c r="K19" s="1">
        <v>204074479398</v>
      </c>
      <c r="M19" s="1">
        <v>0</v>
      </c>
      <c r="O19" s="1">
        <v>225747093542</v>
      </c>
      <c r="Q19" s="1">
        <f t="shared" si="1"/>
        <v>429821572940</v>
      </c>
    </row>
    <row r="20" spans="1:17" ht="21" x14ac:dyDescent="0.25">
      <c r="A20" s="2" t="s">
        <v>201</v>
      </c>
      <c r="C20" s="1">
        <v>0</v>
      </c>
      <c r="E20" s="1">
        <v>0</v>
      </c>
      <c r="G20" s="1">
        <v>0</v>
      </c>
      <c r="I20" s="1">
        <f t="shared" si="0"/>
        <v>0</v>
      </c>
      <c r="K20" s="1">
        <v>95177465754</v>
      </c>
      <c r="M20" s="1">
        <v>0</v>
      </c>
      <c r="O20" s="1">
        <v>686250000</v>
      </c>
      <c r="Q20" s="1">
        <f t="shared" si="1"/>
        <v>95863715754</v>
      </c>
    </row>
    <row r="21" spans="1:17" ht="21" x14ac:dyDescent="0.25">
      <c r="A21" s="2" t="s">
        <v>200</v>
      </c>
      <c r="C21" s="1">
        <v>0</v>
      </c>
      <c r="E21" s="1">
        <v>0</v>
      </c>
      <c r="G21" s="1">
        <v>0</v>
      </c>
      <c r="I21" s="1">
        <f t="shared" si="0"/>
        <v>0</v>
      </c>
      <c r="K21" s="1">
        <v>224859157236</v>
      </c>
      <c r="M21" s="1">
        <v>0</v>
      </c>
      <c r="O21" s="1">
        <v>800625000</v>
      </c>
      <c r="Q21" s="1">
        <f t="shared" si="1"/>
        <v>225659782236</v>
      </c>
    </row>
    <row r="22" spans="1:17" ht="21" x14ac:dyDescent="0.25">
      <c r="A22" s="2" t="s">
        <v>199</v>
      </c>
      <c r="C22" s="1">
        <v>0</v>
      </c>
      <c r="E22" s="1">
        <v>0</v>
      </c>
      <c r="G22" s="1">
        <v>0</v>
      </c>
      <c r="I22" s="1">
        <f t="shared" si="0"/>
        <v>0</v>
      </c>
      <c r="K22" s="1">
        <v>947784540117</v>
      </c>
      <c r="M22" s="1">
        <v>0</v>
      </c>
      <c r="O22" s="1">
        <v>660831700485</v>
      </c>
      <c r="Q22" s="1">
        <f t="shared" si="1"/>
        <v>1608616240602</v>
      </c>
    </row>
    <row r="23" spans="1:17" ht="21" x14ac:dyDescent="0.25">
      <c r="A23" s="2" t="s">
        <v>101</v>
      </c>
      <c r="C23" s="1">
        <v>65097502746</v>
      </c>
      <c r="E23" s="1">
        <v>-85679910667</v>
      </c>
      <c r="G23" s="1">
        <v>0</v>
      </c>
      <c r="I23" s="1">
        <f t="shared" si="0"/>
        <v>-20582407921</v>
      </c>
      <c r="K23" s="1">
        <v>373792291565</v>
      </c>
      <c r="M23" s="1">
        <v>-28023319948</v>
      </c>
      <c r="O23" s="1">
        <v>60334607208</v>
      </c>
      <c r="Q23" s="1">
        <f t="shared" si="1"/>
        <v>406103578825</v>
      </c>
    </row>
    <row r="24" spans="1:17" ht="21" x14ac:dyDescent="0.25">
      <c r="A24" s="2" t="s">
        <v>230</v>
      </c>
      <c r="C24" s="1">
        <v>0</v>
      </c>
      <c r="E24" s="1">
        <v>0</v>
      </c>
      <c r="G24" s="1">
        <v>0</v>
      </c>
      <c r="I24" s="1">
        <f t="shared" si="0"/>
        <v>0</v>
      </c>
      <c r="K24" s="1">
        <v>0</v>
      </c>
      <c r="M24" s="1">
        <v>0</v>
      </c>
      <c r="O24" s="1">
        <v>158773858232</v>
      </c>
      <c r="Q24" s="1">
        <f t="shared" si="1"/>
        <v>158773858232</v>
      </c>
    </row>
    <row r="25" spans="1:17" ht="21" x14ac:dyDescent="0.25">
      <c r="A25" s="2" t="s">
        <v>111</v>
      </c>
      <c r="C25" s="1">
        <v>76278859360</v>
      </c>
      <c r="E25" s="1">
        <v>-2241750000</v>
      </c>
      <c r="G25" s="1">
        <v>0</v>
      </c>
      <c r="I25" s="1">
        <f t="shared" si="0"/>
        <v>74037109360</v>
      </c>
      <c r="K25" s="1">
        <v>76278859360</v>
      </c>
      <c r="M25" s="1">
        <v>-2241750000</v>
      </c>
      <c r="O25" s="1">
        <v>0</v>
      </c>
      <c r="Q25" s="1">
        <f t="shared" si="1"/>
        <v>74037109360</v>
      </c>
    </row>
    <row r="26" spans="1:17" ht="21" x14ac:dyDescent="0.25">
      <c r="A26" s="2" t="s">
        <v>119</v>
      </c>
      <c r="C26" s="1">
        <v>17638866574</v>
      </c>
      <c r="E26" s="1">
        <v>0</v>
      </c>
      <c r="G26" s="1">
        <v>0</v>
      </c>
      <c r="I26" s="1">
        <f t="shared" si="0"/>
        <v>17638866574</v>
      </c>
      <c r="K26" s="1">
        <v>17638866574</v>
      </c>
      <c r="M26" s="1">
        <v>0</v>
      </c>
      <c r="O26" s="1">
        <v>0</v>
      </c>
      <c r="Q26" s="1">
        <f t="shared" si="1"/>
        <v>17638866574</v>
      </c>
    </row>
    <row r="27" spans="1:17" ht="21" x14ac:dyDescent="0.25">
      <c r="A27" s="2" t="s">
        <v>112</v>
      </c>
      <c r="C27" s="1">
        <v>263567362093</v>
      </c>
      <c r="E27" s="1">
        <v>-5706382088</v>
      </c>
      <c r="G27" s="1">
        <v>0</v>
      </c>
      <c r="I27" s="1">
        <f t="shared" si="0"/>
        <v>257860980005</v>
      </c>
      <c r="K27" s="1">
        <v>263567362093</v>
      </c>
      <c r="M27" s="1">
        <v>-5706382088</v>
      </c>
      <c r="O27" s="1">
        <v>0</v>
      </c>
      <c r="Q27" s="1">
        <f t="shared" si="1"/>
        <v>257860980005</v>
      </c>
    </row>
    <row r="28" spans="1:17" ht="21" x14ac:dyDescent="0.25">
      <c r="A28" s="2" t="s">
        <v>109</v>
      </c>
      <c r="C28" s="1">
        <v>47175933664</v>
      </c>
      <c r="E28" s="1">
        <v>-8277495770</v>
      </c>
      <c r="G28" s="1">
        <v>0</v>
      </c>
      <c r="I28" s="1">
        <f t="shared" si="0"/>
        <v>38898437894</v>
      </c>
      <c r="K28" s="1">
        <v>47175933664</v>
      </c>
      <c r="M28" s="1">
        <v>-8277495770</v>
      </c>
      <c r="O28" s="1">
        <v>0</v>
      </c>
      <c r="Q28" s="1">
        <f t="shared" si="1"/>
        <v>38898437894</v>
      </c>
    </row>
    <row r="29" spans="1:17" ht="21" x14ac:dyDescent="0.25">
      <c r="A29" s="2" t="s">
        <v>107</v>
      </c>
      <c r="C29" s="1">
        <v>27722866018</v>
      </c>
      <c r="E29" s="1">
        <v>-4944984906</v>
      </c>
      <c r="G29" s="1">
        <v>0</v>
      </c>
      <c r="I29" s="1">
        <f t="shared" si="0"/>
        <v>22777881112</v>
      </c>
      <c r="K29" s="1">
        <v>27722866018</v>
      </c>
      <c r="M29" s="1">
        <v>-4944984906</v>
      </c>
      <c r="O29" s="1">
        <v>0</v>
      </c>
      <c r="Q29" s="1">
        <f t="shared" si="1"/>
        <v>22777881112</v>
      </c>
    </row>
    <row r="30" spans="1:17" ht="21" x14ac:dyDescent="0.25">
      <c r="A30" s="2" t="s">
        <v>118</v>
      </c>
      <c r="C30" s="1">
        <v>282285817569</v>
      </c>
      <c r="E30" s="1">
        <v>-240835830609</v>
      </c>
      <c r="G30" s="1">
        <v>0</v>
      </c>
      <c r="I30" s="1">
        <f t="shared" si="0"/>
        <v>41449986960</v>
      </c>
      <c r="K30" s="1">
        <v>282285817569</v>
      </c>
      <c r="M30" s="1">
        <v>-240835830609</v>
      </c>
      <c r="O30" s="1">
        <v>0</v>
      </c>
      <c r="Q30" s="1">
        <f t="shared" si="1"/>
        <v>41449986960</v>
      </c>
    </row>
    <row r="31" spans="1:17" ht="21" x14ac:dyDescent="0.25">
      <c r="A31" s="2" t="s">
        <v>117</v>
      </c>
      <c r="C31" s="1">
        <v>316244505579</v>
      </c>
      <c r="E31" s="1">
        <v>-393450674238</v>
      </c>
      <c r="G31" s="1">
        <v>0</v>
      </c>
      <c r="I31" s="1">
        <f t="shared" si="0"/>
        <v>-77206168659</v>
      </c>
      <c r="K31" s="1">
        <v>316244505579</v>
      </c>
      <c r="M31" s="1">
        <v>-393450674238</v>
      </c>
      <c r="O31" s="1">
        <v>0</v>
      </c>
      <c r="Q31" s="1">
        <f t="shared" si="1"/>
        <v>-77206168659</v>
      </c>
    </row>
    <row r="32" spans="1:17" ht="21" x14ac:dyDescent="0.25">
      <c r="A32" s="2" t="s">
        <v>79</v>
      </c>
      <c r="C32" s="1">
        <v>7707730593</v>
      </c>
      <c r="E32" s="1">
        <v>0</v>
      </c>
      <c r="G32" s="1">
        <v>0</v>
      </c>
      <c r="I32" s="1">
        <f t="shared" si="0"/>
        <v>7707730593</v>
      </c>
      <c r="K32" s="1">
        <v>28497525113</v>
      </c>
      <c r="M32" s="1">
        <v>-84701550</v>
      </c>
      <c r="O32" s="1">
        <v>0</v>
      </c>
      <c r="Q32" s="1">
        <f t="shared" si="1"/>
        <v>28412823563</v>
      </c>
    </row>
    <row r="33" spans="1:17" ht="21" x14ac:dyDescent="0.25">
      <c r="A33" s="2" t="s">
        <v>55</v>
      </c>
      <c r="C33" s="1">
        <v>97846447291</v>
      </c>
      <c r="E33" s="1">
        <v>0</v>
      </c>
      <c r="G33" s="1">
        <v>0</v>
      </c>
      <c r="I33" s="1">
        <f t="shared" si="0"/>
        <v>97846447291</v>
      </c>
      <c r="K33" s="1">
        <v>362021506853</v>
      </c>
      <c r="M33" s="1">
        <v>-1029375000</v>
      </c>
      <c r="O33" s="1">
        <v>0</v>
      </c>
      <c r="Q33" s="1">
        <f t="shared" si="1"/>
        <v>360992131853</v>
      </c>
    </row>
    <row r="34" spans="1:17" ht="21" x14ac:dyDescent="0.25">
      <c r="A34" s="2" t="s">
        <v>81</v>
      </c>
      <c r="C34" s="1">
        <v>28542271188</v>
      </c>
      <c r="E34" s="1">
        <v>0</v>
      </c>
      <c r="G34" s="1">
        <v>0</v>
      </c>
      <c r="I34" s="1">
        <f t="shared" si="0"/>
        <v>28542271188</v>
      </c>
      <c r="K34" s="1">
        <v>116446965039</v>
      </c>
      <c r="M34" s="1">
        <v>0</v>
      </c>
      <c r="O34" s="1">
        <v>0</v>
      </c>
      <c r="Q34" s="1">
        <f t="shared" si="1"/>
        <v>116446965039</v>
      </c>
    </row>
    <row r="35" spans="1:17" ht="21" x14ac:dyDescent="0.25">
      <c r="A35" s="2" t="s">
        <v>105</v>
      </c>
      <c r="C35" s="1">
        <v>5673333333</v>
      </c>
      <c r="E35" s="1">
        <v>-2089015875</v>
      </c>
      <c r="G35" s="1">
        <v>0</v>
      </c>
      <c r="I35" s="1">
        <f t="shared" si="0"/>
        <v>3584317458</v>
      </c>
      <c r="K35" s="1">
        <v>5673333333</v>
      </c>
      <c r="M35" s="1">
        <v>-2089015875</v>
      </c>
      <c r="O35" s="1">
        <v>0</v>
      </c>
      <c r="Q35" s="1">
        <f t="shared" si="1"/>
        <v>3584317458</v>
      </c>
    </row>
    <row r="36" spans="1:17" ht="21" x14ac:dyDescent="0.25">
      <c r="A36" s="2" t="s">
        <v>80</v>
      </c>
      <c r="C36" s="1">
        <v>9877003424</v>
      </c>
      <c r="E36" s="1">
        <v>3846119999</v>
      </c>
      <c r="G36" s="1">
        <v>0</v>
      </c>
      <c r="I36" s="1">
        <f t="shared" si="0"/>
        <v>13723123423</v>
      </c>
      <c r="K36" s="1">
        <v>39178373287</v>
      </c>
      <c r="M36" s="1">
        <v>15259508589</v>
      </c>
      <c r="O36" s="1">
        <v>0</v>
      </c>
      <c r="Q36" s="1">
        <f t="shared" si="1"/>
        <v>54437881876</v>
      </c>
    </row>
    <row r="37" spans="1:17" ht="21" x14ac:dyDescent="0.25">
      <c r="A37" s="2" t="s">
        <v>100</v>
      </c>
      <c r="C37" s="1">
        <v>3112961373</v>
      </c>
      <c r="E37" s="1">
        <v>-1265477095</v>
      </c>
      <c r="G37" s="1">
        <v>0</v>
      </c>
      <c r="I37" s="1">
        <f t="shared" si="0"/>
        <v>1847484278</v>
      </c>
      <c r="K37" s="1">
        <v>12302469103</v>
      </c>
      <c r="M37" s="1">
        <v>1371121404</v>
      </c>
      <c r="O37" s="1">
        <v>0</v>
      </c>
      <c r="Q37" s="1">
        <f t="shared" si="1"/>
        <v>13673590507</v>
      </c>
    </row>
    <row r="38" spans="1:17" ht="21" x14ac:dyDescent="0.25">
      <c r="A38" s="2" t="s">
        <v>99</v>
      </c>
      <c r="C38" s="1">
        <v>37428514221</v>
      </c>
      <c r="E38" s="1">
        <v>-6600217788</v>
      </c>
      <c r="G38" s="1">
        <v>0</v>
      </c>
      <c r="I38" s="1">
        <f t="shared" si="0"/>
        <v>30828296433</v>
      </c>
      <c r="K38" s="1">
        <v>145979296172</v>
      </c>
      <c r="M38" s="1">
        <v>41152041247</v>
      </c>
      <c r="O38" s="1">
        <v>0</v>
      </c>
      <c r="Q38" s="1">
        <f t="shared" si="1"/>
        <v>187131337419</v>
      </c>
    </row>
    <row r="39" spans="1:17" ht="21" x14ac:dyDescent="0.25">
      <c r="A39" s="2" t="s">
        <v>98</v>
      </c>
      <c r="C39" s="1">
        <v>168135317323</v>
      </c>
      <c r="E39" s="1">
        <v>262774814876</v>
      </c>
      <c r="G39" s="1">
        <v>0</v>
      </c>
      <c r="I39" s="1">
        <f t="shared" si="0"/>
        <v>430910132199</v>
      </c>
      <c r="K39" s="1">
        <v>254132458500</v>
      </c>
      <c r="M39" s="1">
        <v>186822414774</v>
      </c>
      <c r="O39" s="1">
        <v>0</v>
      </c>
      <c r="Q39" s="1">
        <f t="shared" si="1"/>
        <v>440954873274</v>
      </c>
    </row>
    <row r="40" spans="1:17" ht="21" x14ac:dyDescent="0.25">
      <c r="A40" s="2" t="s">
        <v>97</v>
      </c>
      <c r="C40" s="1">
        <v>98512687154</v>
      </c>
      <c r="E40" s="1">
        <v>42381660561</v>
      </c>
      <c r="G40" s="1">
        <v>0</v>
      </c>
      <c r="I40" s="1">
        <f t="shared" si="0"/>
        <v>140894347715</v>
      </c>
      <c r="K40" s="1">
        <v>371705187864</v>
      </c>
      <c r="M40" s="1">
        <v>317419748839</v>
      </c>
      <c r="O40" s="1">
        <v>0</v>
      </c>
      <c r="Q40" s="1">
        <f t="shared" si="1"/>
        <v>689124936703</v>
      </c>
    </row>
    <row r="41" spans="1:17" ht="21" x14ac:dyDescent="0.25">
      <c r="A41" s="2" t="s">
        <v>106</v>
      </c>
      <c r="C41" s="1">
        <v>68436484247</v>
      </c>
      <c r="E41" s="1">
        <v>84035866470</v>
      </c>
      <c r="G41" s="1">
        <v>0</v>
      </c>
      <c r="I41" s="1">
        <f t="shared" si="0"/>
        <v>152472350717</v>
      </c>
      <c r="K41" s="1">
        <v>68436484247</v>
      </c>
      <c r="M41" s="1">
        <v>84035866470</v>
      </c>
      <c r="O41" s="1">
        <v>0</v>
      </c>
      <c r="Q41" s="1">
        <f t="shared" si="1"/>
        <v>152472350717</v>
      </c>
    </row>
    <row r="42" spans="1:17" ht="21" x14ac:dyDescent="0.25">
      <c r="A42" s="2" t="s">
        <v>120</v>
      </c>
      <c r="C42" s="1">
        <v>294614866394</v>
      </c>
      <c r="E42" s="1">
        <v>0</v>
      </c>
      <c r="G42" s="1">
        <v>0</v>
      </c>
      <c r="I42" s="1">
        <f t="shared" si="0"/>
        <v>294614866394</v>
      </c>
      <c r="K42" s="1">
        <v>1173604311711</v>
      </c>
      <c r="M42" s="1">
        <v>0</v>
      </c>
      <c r="O42" s="1">
        <v>0</v>
      </c>
      <c r="Q42" s="1">
        <f t="shared" si="1"/>
        <v>1173604311711</v>
      </c>
    </row>
    <row r="43" spans="1:17" ht="21" x14ac:dyDescent="0.25">
      <c r="A43" s="2" t="s">
        <v>96</v>
      </c>
      <c r="C43" s="1">
        <v>180665774177</v>
      </c>
      <c r="E43" s="1">
        <v>-445326956</v>
      </c>
      <c r="G43" s="1">
        <v>0</v>
      </c>
      <c r="I43" s="1">
        <f t="shared" si="0"/>
        <v>180220447221</v>
      </c>
      <c r="K43" s="1">
        <v>705683508564</v>
      </c>
      <c r="M43" s="1">
        <v>600580159075</v>
      </c>
      <c r="O43" s="1">
        <v>0</v>
      </c>
      <c r="Q43" s="1">
        <f t="shared" si="1"/>
        <v>1306263667639</v>
      </c>
    </row>
    <row r="44" spans="1:17" ht="21" x14ac:dyDescent="0.25">
      <c r="A44" s="2" t="s">
        <v>95</v>
      </c>
      <c r="C44" s="1">
        <v>4738883844</v>
      </c>
      <c r="E44" s="1">
        <v>1533707435</v>
      </c>
      <c r="G44" s="1">
        <v>0</v>
      </c>
      <c r="I44" s="1">
        <f t="shared" si="0"/>
        <v>6272591279</v>
      </c>
      <c r="K44" s="1">
        <v>21231246428</v>
      </c>
      <c r="M44" s="1">
        <v>-255128130</v>
      </c>
      <c r="O44" s="1">
        <v>0</v>
      </c>
      <c r="Q44" s="1">
        <f t="shared" si="1"/>
        <v>20976118298</v>
      </c>
    </row>
    <row r="45" spans="1:17" ht="21" x14ac:dyDescent="0.25">
      <c r="A45" s="2" t="s">
        <v>121</v>
      </c>
      <c r="C45" s="1">
        <v>98204955506</v>
      </c>
      <c r="E45" s="1">
        <v>0</v>
      </c>
      <c r="G45" s="1">
        <v>0</v>
      </c>
      <c r="I45" s="1">
        <f t="shared" si="0"/>
        <v>98204955506</v>
      </c>
      <c r="K45" s="1">
        <v>391201437277</v>
      </c>
      <c r="M45" s="1">
        <v>0</v>
      </c>
      <c r="O45" s="1">
        <v>0</v>
      </c>
      <c r="Q45" s="1">
        <f t="shared" si="1"/>
        <v>391201437277</v>
      </c>
    </row>
    <row r="46" spans="1:17" ht="21" x14ac:dyDescent="0.25">
      <c r="A46" s="2" t="s">
        <v>94</v>
      </c>
      <c r="C46" s="1">
        <v>702920612863</v>
      </c>
      <c r="E46" s="1">
        <v>254409521657</v>
      </c>
      <c r="G46" s="1">
        <v>0</v>
      </c>
      <c r="I46" s="1">
        <f t="shared" si="0"/>
        <v>957330134520</v>
      </c>
      <c r="K46" s="1">
        <v>1455255757358</v>
      </c>
      <c r="M46" s="1">
        <v>-412490679126</v>
      </c>
      <c r="O46" s="1">
        <v>0</v>
      </c>
      <c r="Q46" s="1">
        <f t="shared" si="1"/>
        <v>1042765078232</v>
      </c>
    </row>
    <row r="47" spans="1:17" ht="21" x14ac:dyDescent="0.25">
      <c r="A47" s="2" t="s">
        <v>83</v>
      </c>
      <c r="C47" s="1">
        <v>46362748856</v>
      </c>
      <c r="E47" s="1">
        <v>0</v>
      </c>
      <c r="G47" s="1">
        <v>0</v>
      </c>
      <c r="I47" s="1">
        <f t="shared" si="0"/>
        <v>46362748856</v>
      </c>
      <c r="K47" s="1">
        <v>187007013699</v>
      </c>
      <c r="M47" s="1">
        <v>0</v>
      </c>
      <c r="O47" s="1">
        <v>0</v>
      </c>
      <c r="Q47" s="1">
        <f t="shared" si="1"/>
        <v>187007013699</v>
      </c>
    </row>
    <row r="48" spans="1:17" ht="21" x14ac:dyDescent="0.25">
      <c r="A48" s="2" t="s">
        <v>53</v>
      </c>
      <c r="C48" s="1">
        <v>45706299977</v>
      </c>
      <c r="E48" s="1">
        <v>0</v>
      </c>
      <c r="G48" s="1">
        <v>0</v>
      </c>
      <c r="I48" s="1">
        <f t="shared" si="0"/>
        <v>45706299977</v>
      </c>
      <c r="K48" s="1">
        <v>185765969406</v>
      </c>
      <c r="M48" s="1">
        <v>0</v>
      </c>
      <c r="O48" s="1">
        <v>0</v>
      </c>
      <c r="Q48" s="1">
        <f t="shared" si="1"/>
        <v>185765969406</v>
      </c>
    </row>
    <row r="49" spans="1:17" ht="21" x14ac:dyDescent="0.25">
      <c r="A49" s="2" t="s">
        <v>102</v>
      </c>
      <c r="C49" s="1">
        <v>39994155193</v>
      </c>
      <c r="E49" s="1">
        <v>0</v>
      </c>
      <c r="G49" s="1">
        <v>0</v>
      </c>
      <c r="I49" s="1">
        <f t="shared" si="0"/>
        <v>39994155193</v>
      </c>
      <c r="K49" s="1">
        <v>157553453456</v>
      </c>
      <c r="M49" s="1">
        <v>0</v>
      </c>
      <c r="O49" s="1">
        <v>0</v>
      </c>
      <c r="Q49" s="1">
        <f t="shared" si="1"/>
        <v>157553453456</v>
      </c>
    </row>
    <row r="50" spans="1:17" ht="21" x14ac:dyDescent="0.25">
      <c r="A50" s="2" t="s">
        <v>93</v>
      </c>
      <c r="C50" s="1">
        <v>308318228481</v>
      </c>
      <c r="E50" s="1">
        <v>-715359323313</v>
      </c>
      <c r="G50" s="1">
        <v>0</v>
      </c>
      <c r="I50" s="1">
        <f t="shared" si="0"/>
        <v>-407041094832</v>
      </c>
      <c r="K50" s="1">
        <v>1224792950313</v>
      </c>
      <c r="M50" s="1">
        <v>431851814895</v>
      </c>
      <c r="O50" s="1">
        <v>0</v>
      </c>
      <c r="Q50" s="1">
        <f t="shared" si="1"/>
        <v>1656644765208</v>
      </c>
    </row>
    <row r="51" spans="1:17" ht="21" x14ac:dyDescent="0.25">
      <c r="A51" s="2" t="s">
        <v>91</v>
      </c>
      <c r="C51" s="1">
        <v>118308214640</v>
      </c>
      <c r="E51" s="1">
        <v>261832374940</v>
      </c>
      <c r="G51" s="1">
        <v>0</v>
      </c>
      <c r="I51" s="1">
        <f t="shared" si="0"/>
        <v>380140589580</v>
      </c>
      <c r="K51" s="1">
        <v>486806055057</v>
      </c>
      <c r="M51" s="1">
        <v>115344605284</v>
      </c>
      <c r="O51" s="1">
        <v>0</v>
      </c>
      <c r="Q51" s="1">
        <f t="shared" si="1"/>
        <v>602150660341</v>
      </c>
    </row>
    <row r="52" spans="1:17" ht="21" x14ac:dyDescent="0.25">
      <c r="A52" s="2" t="s">
        <v>92</v>
      </c>
      <c r="C52" s="1">
        <v>68977214304</v>
      </c>
      <c r="E52" s="1">
        <v>-88767753255</v>
      </c>
      <c r="G52" s="1">
        <v>0</v>
      </c>
      <c r="I52" s="1">
        <f t="shared" si="0"/>
        <v>-19790538951</v>
      </c>
      <c r="K52" s="1">
        <v>110489982910</v>
      </c>
      <c r="M52" s="1">
        <v>-89651158849</v>
      </c>
      <c r="O52" s="1">
        <v>0</v>
      </c>
      <c r="Q52" s="1">
        <f t="shared" si="1"/>
        <v>20838824061</v>
      </c>
    </row>
    <row r="53" spans="1:17" ht="21" x14ac:dyDescent="0.25">
      <c r="A53" s="2" t="s">
        <v>90</v>
      </c>
      <c r="C53" s="1">
        <v>137832047108</v>
      </c>
      <c r="E53" s="1">
        <v>165392083145</v>
      </c>
      <c r="G53" s="1">
        <v>0</v>
      </c>
      <c r="I53" s="1">
        <f t="shared" si="0"/>
        <v>303224130253</v>
      </c>
      <c r="K53" s="1">
        <v>619981629670</v>
      </c>
      <c r="M53" s="1">
        <v>151615902847</v>
      </c>
      <c r="O53" s="1">
        <v>0</v>
      </c>
      <c r="Q53" s="1">
        <f t="shared" si="1"/>
        <v>771597532517</v>
      </c>
    </row>
    <row r="54" spans="1:17" ht="21" x14ac:dyDescent="0.25">
      <c r="A54" s="2" t="s">
        <v>89</v>
      </c>
      <c r="C54" s="1">
        <v>40051842926</v>
      </c>
      <c r="E54" s="1">
        <v>94074592698</v>
      </c>
      <c r="G54" s="1">
        <v>0</v>
      </c>
      <c r="I54" s="1">
        <f t="shared" si="0"/>
        <v>134126435624</v>
      </c>
      <c r="K54" s="1">
        <v>161269486007</v>
      </c>
      <c r="M54" s="1">
        <v>156563749448</v>
      </c>
      <c r="O54" s="1">
        <v>0</v>
      </c>
      <c r="Q54" s="1">
        <f t="shared" si="1"/>
        <v>317833235455</v>
      </c>
    </row>
    <row r="55" spans="1:17" ht="21" x14ac:dyDescent="0.25">
      <c r="A55" s="2" t="s">
        <v>104</v>
      </c>
      <c r="C55" s="1">
        <v>17806472675</v>
      </c>
      <c r="E55" s="1">
        <v>0</v>
      </c>
      <c r="G55" s="1">
        <v>0</v>
      </c>
      <c r="I55" s="1">
        <f t="shared" si="0"/>
        <v>17806472675</v>
      </c>
      <c r="K55" s="1">
        <v>69772955217</v>
      </c>
      <c r="M55" s="1">
        <v>0</v>
      </c>
      <c r="O55" s="1">
        <v>0</v>
      </c>
      <c r="Q55" s="1">
        <f t="shared" si="1"/>
        <v>69772955217</v>
      </c>
    </row>
    <row r="56" spans="1:17" ht="21" x14ac:dyDescent="0.25">
      <c r="A56" s="2" t="s">
        <v>82</v>
      </c>
      <c r="C56" s="1">
        <v>49288649048</v>
      </c>
      <c r="E56" s="1">
        <v>0</v>
      </c>
      <c r="G56" s="1">
        <v>0</v>
      </c>
      <c r="I56" s="1">
        <f t="shared" si="0"/>
        <v>49288649048</v>
      </c>
      <c r="K56" s="1">
        <v>195494186985</v>
      </c>
      <c r="M56" s="1">
        <v>0</v>
      </c>
      <c r="O56" s="1">
        <v>0</v>
      </c>
      <c r="Q56" s="1">
        <f t="shared" si="1"/>
        <v>195494186985</v>
      </c>
    </row>
    <row r="57" spans="1:17" ht="21" x14ac:dyDescent="0.25">
      <c r="A57" s="2" t="s">
        <v>52</v>
      </c>
      <c r="C57" s="1">
        <v>19949349315</v>
      </c>
      <c r="E57" s="1">
        <v>0</v>
      </c>
      <c r="G57" s="1">
        <v>0</v>
      </c>
      <c r="I57" s="1">
        <f t="shared" si="0"/>
        <v>19949349315</v>
      </c>
      <c r="K57" s="1">
        <v>78552089041</v>
      </c>
      <c r="M57" s="1">
        <v>0</v>
      </c>
      <c r="O57" s="1">
        <v>0</v>
      </c>
      <c r="Q57" s="1">
        <f t="shared" si="1"/>
        <v>78552089041</v>
      </c>
    </row>
    <row r="58" spans="1:17" ht="21" x14ac:dyDescent="0.25">
      <c r="A58" s="2" t="s">
        <v>88</v>
      </c>
      <c r="C58" s="1">
        <v>62783419717</v>
      </c>
      <c r="E58" s="1">
        <v>283162211824</v>
      </c>
      <c r="G58" s="1">
        <v>0</v>
      </c>
      <c r="I58" s="1">
        <f t="shared" si="0"/>
        <v>345945631541</v>
      </c>
      <c r="K58" s="1">
        <v>242679420168</v>
      </c>
      <c r="M58" s="1">
        <v>217870150800</v>
      </c>
      <c r="O58" s="1">
        <v>0</v>
      </c>
      <c r="Q58" s="1">
        <f t="shared" si="1"/>
        <v>460549570968</v>
      </c>
    </row>
    <row r="59" spans="1:17" ht="21" x14ac:dyDescent="0.25">
      <c r="A59" s="2" t="s">
        <v>103</v>
      </c>
      <c r="C59" s="1">
        <v>8999301368</v>
      </c>
      <c r="E59" s="1">
        <v>0</v>
      </c>
      <c r="G59" s="1">
        <v>0</v>
      </c>
      <c r="I59" s="1">
        <f t="shared" si="0"/>
        <v>8999301368</v>
      </c>
      <c r="K59" s="1">
        <v>35368171231</v>
      </c>
      <c r="M59" s="1">
        <v>0</v>
      </c>
      <c r="O59" s="1">
        <v>0</v>
      </c>
      <c r="Q59" s="1">
        <f t="shared" si="1"/>
        <v>35368171231</v>
      </c>
    </row>
    <row r="60" spans="1:17" ht="21" x14ac:dyDescent="0.25">
      <c r="A60" s="2" t="s">
        <v>45</v>
      </c>
      <c r="C60" s="1">
        <v>27051024655</v>
      </c>
      <c r="E60" s="1">
        <v>0</v>
      </c>
      <c r="G60" s="1">
        <v>0</v>
      </c>
      <c r="I60" s="1">
        <f t="shared" si="0"/>
        <v>27051024655</v>
      </c>
      <c r="K60" s="1">
        <v>111438969860</v>
      </c>
      <c r="M60" s="1">
        <v>0</v>
      </c>
      <c r="O60" s="1">
        <v>0</v>
      </c>
      <c r="Q60" s="1">
        <f t="shared" si="1"/>
        <v>111438969860</v>
      </c>
    </row>
    <row r="61" spans="1:17" ht="21" x14ac:dyDescent="0.25">
      <c r="A61" s="2" t="s">
        <v>84</v>
      </c>
      <c r="C61" s="1">
        <v>191191159296</v>
      </c>
      <c r="E61" s="1">
        <v>551535247445</v>
      </c>
      <c r="G61" s="1">
        <v>0</v>
      </c>
      <c r="I61" s="1">
        <f t="shared" si="0"/>
        <v>742726406741</v>
      </c>
      <c r="K61" s="1">
        <v>602915998875</v>
      </c>
      <c r="M61" s="1">
        <v>593299806195</v>
      </c>
      <c r="O61" s="1">
        <v>0</v>
      </c>
      <c r="Q61" s="1">
        <f t="shared" si="1"/>
        <v>1196215805070</v>
      </c>
    </row>
    <row r="62" spans="1:17" ht="21" x14ac:dyDescent="0.25">
      <c r="A62" s="2" t="s">
        <v>86</v>
      </c>
      <c r="C62" s="1">
        <v>1020664383562</v>
      </c>
      <c r="E62" s="1">
        <v>1325846643187</v>
      </c>
      <c r="G62" s="1">
        <v>0</v>
      </c>
      <c r="I62" s="1">
        <f t="shared" si="0"/>
        <v>2346511026749</v>
      </c>
      <c r="K62" s="1">
        <v>2888626712329</v>
      </c>
      <c r="M62" s="1">
        <v>1312227994687</v>
      </c>
      <c r="O62" s="1">
        <v>0</v>
      </c>
      <c r="Q62" s="1">
        <f t="shared" si="1"/>
        <v>4200854707016</v>
      </c>
    </row>
    <row r="63" spans="1:17" ht="21" x14ac:dyDescent="0.25">
      <c r="A63" s="2" t="s">
        <v>78</v>
      </c>
      <c r="C63" s="1">
        <v>19102239199</v>
      </c>
      <c r="E63" s="1">
        <v>0</v>
      </c>
      <c r="G63" s="1">
        <v>0</v>
      </c>
      <c r="I63" s="1">
        <f t="shared" si="0"/>
        <v>19102239199</v>
      </c>
      <c r="K63" s="1">
        <v>77705654070</v>
      </c>
      <c r="M63" s="1">
        <v>0</v>
      </c>
      <c r="O63" s="1">
        <v>0</v>
      </c>
      <c r="Q63" s="1">
        <f t="shared" si="1"/>
        <v>77705654070</v>
      </c>
    </row>
    <row r="64" spans="1:17" ht="21" x14ac:dyDescent="0.25">
      <c r="A64" s="2" t="s">
        <v>54</v>
      </c>
      <c r="C64" s="1">
        <v>38247949771</v>
      </c>
      <c r="E64" s="1">
        <v>0</v>
      </c>
      <c r="G64" s="1">
        <v>0</v>
      </c>
      <c r="I64" s="1">
        <f t="shared" si="0"/>
        <v>38247949771</v>
      </c>
      <c r="K64" s="1">
        <v>155452694064</v>
      </c>
      <c r="M64" s="1">
        <v>0</v>
      </c>
      <c r="O64" s="1">
        <v>0</v>
      </c>
      <c r="Q64" s="1">
        <f t="shared" si="1"/>
        <v>155452694064</v>
      </c>
    </row>
    <row r="65" spans="1:17" ht="21" x14ac:dyDescent="0.25">
      <c r="A65" s="2" t="s">
        <v>50</v>
      </c>
      <c r="C65" s="1">
        <v>0</v>
      </c>
      <c r="E65" s="1">
        <v>1118322905</v>
      </c>
      <c r="G65" s="1">
        <v>0</v>
      </c>
      <c r="I65" s="1">
        <f t="shared" si="0"/>
        <v>1118322905</v>
      </c>
      <c r="K65" s="1">
        <v>0</v>
      </c>
      <c r="M65" s="1">
        <v>4625790199</v>
      </c>
      <c r="O65" s="1">
        <v>0</v>
      </c>
      <c r="Q65" s="1">
        <f t="shared" si="1"/>
        <v>4625790199</v>
      </c>
    </row>
    <row r="66" spans="1:17" ht="21" x14ac:dyDescent="0.25">
      <c r="A66" s="2" t="s">
        <v>48</v>
      </c>
      <c r="C66" s="1">
        <v>0</v>
      </c>
      <c r="E66" s="1">
        <v>7735362281</v>
      </c>
      <c r="G66" s="1">
        <v>0</v>
      </c>
      <c r="I66" s="1">
        <f t="shared" si="0"/>
        <v>7735362281</v>
      </c>
      <c r="K66" s="1">
        <v>0</v>
      </c>
      <c r="M66" s="1">
        <v>34185749070</v>
      </c>
      <c r="O66" s="1">
        <v>0</v>
      </c>
      <c r="Q66" s="1">
        <f t="shared" si="1"/>
        <v>34185749070</v>
      </c>
    </row>
    <row r="67" spans="1:17" ht="21" x14ac:dyDescent="0.25">
      <c r="A67" s="2" t="s">
        <v>46</v>
      </c>
      <c r="C67" s="1">
        <v>0</v>
      </c>
      <c r="E67" s="1">
        <v>1248529694</v>
      </c>
      <c r="G67" s="1">
        <v>0</v>
      </c>
      <c r="I67" s="1">
        <f t="shared" si="0"/>
        <v>1248529694</v>
      </c>
      <c r="K67" s="1">
        <v>0</v>
      </c>
      <c r="M67" s="1">
        <v>4894845888</v>
      </c>
      <c r="O67" s="1">
        <v>0</v>
      </c>
      <c r="Q67" s="1">
        <f t="shared" si="1"/>
        <v>4894845888</v>
      </c>
    </row>
    <row r="68" spans="1:17" ht="21" x14ac:dyDescent="0.25">
      <c r="A68" s="2" t="s">
        <v>42</v>
      </c>
      <c r="C68" s="1">
        <v>0</v>
      </c>
      <c r="E68" s="1">
        <v>23270593369</v>
      </c>
      <c r="G68" s="1">
        <v>0</v>
      </c>
      <c r="I68" s="1">
        <f t="shared" si="0"/>
        <v>23270593369</v>
      </c>
      <c r="K68" s="1">
        <v>0</v>
      </c>
      <c r="M68" s="1">
        <v>92331644141</v>
      </c>
      <c r="O68" s="1">
        <v>0</v>
      </c>
      <c r="Q68" s="1">
        <f t="shared" si="1"/>
        <v>92331644141</v>
      </c>
    </row>
    <row r="69" spans="1:17" ht="21" x14ac:dyDescent="0.25">
      <c r="A69" s="2" t="s">
        <v>40</v>
      </c>
      <c r="C69" s="1">
        <v>0</v>
      </c>
      <c r="E69" s="1">
        <v>113379720348</v>
      </c>
      <c r="G69" s="1">
        <v>0</v>
      </c>
      <c r="I69" s="1">
        <f t="shared" si="0"/>
        <v>113379720348</v>
      </c>
      <c r="K69" s="1">
        <v>0</v>
      </c>
      <c r="M69" s="1">
        <v>453518881390</v>
      </c>
      <c r="O69" s="1">
        <v>0</v>
      </c>
      <c r="Q69" s="1">
        <f t="shared" si="1"/>
        <v>453518881390</v>
      </c>
    </row>
    <row r="70" spans="1:17" ht="21" x14ac:dyDescent="0.25">
      <c r="A70" s="2" t="s">
        <v>43</v>
      </c>
      <c r="C70" s="1">
        <v>0</v>
      </c>
      <c r="E70" s="1">
        <v>82012304426</v>
      </c>
      <c r="G70" s="1">
        <v>0</v>
      </c>
      <c r="I70" s="1">
        <f t="shared" si="0"/>
        <v>82012304426</v>
      </c>
      <c r="K70" s="1">
        <v>0</v>
      </c>
      <c r="M70" s="1">
        <v>328049217896</v>
      </c>
      <c r="O70" s="1">
        <v>0</v>
      </c>
      <c r="Q70" s="1">
        <f t="shared" si="1"/>
        <v>328049217896</v>
      </c>
    </row>
    <row r="71" spans="1:17" ht="21" x14ac:dyDescent="0.25">
      <c r="A71" s="2" t="s">
        <v>116</v>
      </c>
      <c r="C71" s="1">
        <v>0</v>
      </c>
      <c r="E71" s="1">
        <v>-117438750</v>
      </c>
      <c r="G71" s="1">
        <v>0</v>
      </c>
      <c r="I71" s="1">
        <f t="shared" si="0"/>
        <v>-117438750</v>
      </c>
      <c r="K71" s="1">
        <v>0</v>
      </c>
      <c r="M71" s="1">
        <v>-117438750</v>
      </c>
      <c r="O71" s="1">
        <v>0</v>
      </c>
      <c r="Q71" s="1">
        <f t="shared" si="1"/>
        <v>-117438750</v>
      </c>
    </row>
    <row r="72" spans="1:17" ht="21" x14ac:dyDescent="0.25">
      <c r="A72" s="2" t="s">
        <v>75</v>
      </c>
      <c r="C72" s="1">
        <v>0</v>
      </c>
      <c r="E72" s="1">
        <v>0</v>
      </c>
      <c r="G72" s="1">
        <v>0</v>
      </c>
      <c r="I72" s="1">
        <f t="shared" si="0"/>
        <v>0</v>
      </c>
      <c r="K72" s="1">
        <v>0</v>
      </c>
      <c r="M72" s="1">
        <v>-769765272</v>
      </c>
      <c r="O72" s="1">
        <v>0</v>
      </c>
      <c r="Q72" s="1">
        <f t="shared" si="1"/>
        <v>-769765272</v>
      </c>
    </row>
    <row r="73" spans="1:17" ht="21" x14ac:dyDescent="0.25">
      <c r="A73" s="2" t="s">
        <v>66</v>
      </c>
      <c r="C73" s="1">
        <v>0</v>
      </c>
      <c r="E73" s="1">
        <v>0</v>
      </c>
      <c r="G73" s="1">
        <v>0</v>
      </c>
      <c r="I73" s="1">
        <f t="shared" ref="I73:I86" si="2">+G73+E73+C73</f>
        <v>0</v>
      </c>
      <c r="K73" s="1">
        <v>0</v>
      </c>
      <c r="M73" s="1">
        <v>-197050050</v>
      </c>
      <c r="O73" s="1">
        <v>0</v>
      </c>
      <c r="Q73" s="1">
        <f t="shared" ref="Q73:Q86" si="3">+O73+M73+K73</f>
        <v>-197050050</v>
      </c>
    </row>
    <row r="74" spans="1:17" ht="21" x14ac:dyDescent="0.25">
      <c r="A74" s="2" t="s">
        <v>73</v>
      </c>
      <c r="C74" s="1">
        <v>0</v>
      </c>
      <c r="E74" s="1">
        <v>0</v>
      </c>
      <c r="G74" s="1">
        <v>0</v>
      </c>
      <c r="I74" s="1">
        <f t="shared" si="2"/>
        <v>0</v>
      </c>
      <c r="K74" s="1">
        <v>0</v>
      </c>
      <c r="M74" s="1">
        <v>-232264481</v>
      </c>
      <c r="O74" s="1">
        <v>0</v>
      </c>
      <c r="Q74" s="1">
        <f t="shared" si="3"/>
        <v>-232264481</v>
      </c>
    </row>
    <row r="75" spans="1:17" ht="21" x14ac:dyDescent="0.25">
      <c r="A75" s="2" t="s">
        <v>61</v>
      </c>
      <c r="C75" s="1">
        <v>0</v>
      </c>
      <c r="E75" s="1">
        <v>0</v>
      </c>
      <c r="G75" s="1">
        <v>0</v>
      </c>
      <c r="I75" s="1">
        <f t="shared" si="2"/>
        <v>0</v>
      </c>
      <c r="K75" s="1">
        <v>0</v>
      </c>
      <c r="M75" s="1">
        <v>-192502500</v>
      </c>
      <c r="O75" s="1">
        <v>0</v>
      </c>
      <c r="Q75" s="1">
        <f t="shared" si="3"/>
        <v>-192502500</v>
      </c>
    </row>
    <row r="76" spans="1:17" ht="21" x14ac:dyDescent="0.25">
      <c r="A76" s="2" t="s">
        <v>62</v>
      </c>
      <c r="C76" s="1">
        <v>0</v>
      </c>
      <c r="E76" s="1">
        <v>0</v>
      </c>
      <c r="G76" s="1">
        <v>0</v>
      </c>
      <c r="I76" s="1">
        <f t="shared" si="2"/>
        <v>0</v>
      </c>
      <c r="K76" s="1">
        <v>0</v>
      </c>
      <c r="M76" s="1">
        <v>-547419589</v>
      </c>
      <c r="O76" s="1">
        <v>0</v>
      </c>
      <c r="Q76" s="1">
        <f t="shared" si="3"/>
        <v>-547419589</v>
      </c>
    </row>
    <row r="77" spans="1:17" ht="21" x14ac:dyDescent="0.25">
      <c r="A77" s="2" t="s">
        <v>63</v>
      </c>
      <c r="C77" s="1">
        <v>0</v>
      </c>
      <c r="E77" s="1">
        <v>0</v>
      </c>
      <c r="G77" s="1">
        <v>0</v>
      </c>
      <c r="I77" s="1">
        <f t="shared" si="2"/>
        <v>0</v>
      </c>
      <c r="K77" s="1">
        <v>0</v>
      </c>
      <c r="M77" s="1">
        <v>-285875550</v>
      </c>
      <c r="O77" s="1">
        <v>0</v>
      </c>
      <c r="Q77" s="1">
        <f t="shared" si="3"/>
        <v>-285875550</v>
      </c>
    </row>
    <row r="78" spans="1:17" ht="21" x14ac:dyDescent="0.25">
      <c r="A78" s="2" t="s">
        <v>72</v>
      </c>
      <c r="C78" s="1">
        <v>0</v>
      </c>
      <c r="E78" s="1">
        <v>0</v>
      </c>
      <c r="G78" s="1">
        <v>0</v>
      </c>
      <c r="I78" s="1">
        <f t="shared" si="2"/>
        <v>0</v>
      </c>
      <c r="K78" s="1">
        <v>0</v>
      </c>
      <c r="M78" s="1">
        <v>-22118455</v>
      </c>
      <c r="O78" s="1">
        <v>0</v>
      </c>
      <c r="Q78" s="1">
        <f t="shared" si="3"/>
        <v>-22118455</v>
      </c>
    </row>
    <row r="79" spans="1:17" ht="21" x14ac:dyDescent="0.25">
      <c r="A79" s="2" t="s">
        <v>60</v>
      </c>
      <c r="C79" s="1">
        <v>0</v>
      </c>
      <c r="E79" s="1">
        <v>0</v>
      </c>
      <c r="G79" s="1">
        <v>0</v>
      </c>
      <c r="I79" s="1">
        <f t="shared" si="2"/>
        <v>0</v>
      </c>
      <c r="K79" s="1">
        <v>0</v>
      </c>
      <c r="M79" s="1">
        <v>-69996600</v>
      </c>
      <c r="O79" s="1">
        <v>0</v>
      </c>
      <c r="Q79" s="1">
        <f t="shared" si="3"/>
        <v>-69996600</v>
      </c>
    </row>
    <row r="80" spans="1:17" ht="21" x14ac:dyDescent="0.25">
      <c r="A80" s="2" t="s">
        <v>64</v>
      </c>
      <c r="C80" s="1">
        <v>0</v>
      </c>
      <c r="E80" s="1">
        <v>0</v>
      </c>
      <c r="G80" s="1">
        <v>0</v>
      </c>
      <c r="I80" s="1">
        <f t="shared" si="2"/>
        <v>0</v>
      </c>
      <c r="K80" s="1">
        <v>0</v>
      </c>
      <c r="M80" s="1">
        <v>-764136843</v>
      </c>
      <c r="O80" s="1">
        <v>0</v>
      </c>
      <c r="Q80" s="1">
        <f t="shared" si="3"/>
        <v>-764136843</v>
      </c>
    </row>
    <row r="81" spans="1:17" ht="21" x14ac:dyDescent="0.25">
      <c r="A81" s="2" t="s">
        <v>113</v>
      </c>
      <c r="C81" s="1">
        <v>0</v>
      </c>
      <c r="E81" s="1">
        <v>-6700945710</v>
      </c>
      <c r="G81" s="1">
        <v>0</v>
      </c>
      <c r="I81" s="1">
        <f t="shared" si="2"/>
        <v>-6700945710</v>
      </c>
      <c r="K81" s="1">
        <v>0</v>
      </c>
      <c r="M81" s="1">
        <v>-6700945710</v>
      </c>
      <c r="O81" s="1">
        <v>0</v>
      </c>
      <c r="Q81" s="1">
        <f t="shared" si="3"/>
        <v>-6700945710</v>
      </c>
    </row>
    <row r="82" spans="1:17" ht="21" x14ac:dyDescent="0.25">
      <c r="A82" s="2" t="s">
        <v>59</v>
      </c>
      <c r="C82" s="1">
        <v>0</v>
      </c>
      <c r="E82" s="1">
        <v>0</v>
      </c>
      <c r="G82" s="1">
        <v>0</v>
      </c>
      <c r="I82" s="1">
        <f t="shared" si="2"/>
        <v>0</v>
      </c>
      <c r="K82" s="1">
        <v>0</v>
      </c>
      <c r="M82" s="1">
        <v>-21692780</v>
      </c>
      <c r="O82" s="1">
        <v>0</v>
      </c>
      <c r="Q82" s="1">
        <f t="shared" si="3"/>
        <v>-21692780</v>
      </c>
    </row>
    <row r="83" spans="1:17" ht="21" x14ac:dyDescent="0.25">
      <c r="A83" s="2" t="s">
        <v>65</v>
      </c>
      <c r="C83" s="1">
        <v>0</v>
      </c>
      <c r="E83" s="1">
        <v>0</v>
      </c>
      <c r="G83" s="1">
        <v>0</v>
      </c>
      <c r="I83" s="1">
        <f t="shared" si="2"/>
        <v>0</v>
      </c>
      <c r="K83" s="1">
        <v>0</v>
      </c>
      <c r="M83" s="1">
        <v>-532958880</v>
      </c>
      <c r="O83" s="1">
        <v>0</v>
      </c>
      <c r="Q83" s="1">
        <f t="shared" si="3"/>
        <v>-532958880</v>
      </c>
    </row>
    <row r="84" spans="1:17" ht="21" x14ac:dyDescent="0.25">
      <c r="A84" s="2" t="s">
        <v>67</v>
      </c>
      <c r="C84" s="1">
        <v>0</v>
      </c>
      <c r="E84" s="1">
        <v>0</v>
      </c>
      <c r="G84" s="1">
        <v>0</v>
      </c>
      <c r="I84" s="1">
        <f t="shared" si="2"/>
        <v>0</v>
      </c>
      <c r="K84" s="1">
        <v>0</v>
      </c>
      <c r="M84" s="1">
        <v>-193280535</v>
      </c>
      <c r="O84" s="1">
        <v>0</v>
      </c>
      <c r="Q84" s="1">
        <f t="shared" si="3"/>
        <v>-193280535</v>
      </c>
    </row>
    <row r="85" spans="1:17" ht="21" x14ac:dyDescent="0.25">
      <c r="A85" s="2" t="s">
        <v>57</v>
      </c>
      <c r="C85" s="1">
        <v>0</v>
      </c>
      <c r="E85" s="1">
        <v>-1057008863</v>
      </c>
      <c r="G85" s="1">
        <v>0</v>
      </c>
      <c r="I85" s="1">
        <f t="shared" si="2"/>
        <v>-1057008863</v>
      </c>
      <c r="K85" s="1">
        <v>0</v>
      </c>
      <c r="M85" s="1">
        <v>-1108543493</v>
      </c>
      <c r="O85" s="1">
        <v>0</v>
      </c>
      <c r="Q85" s="1">
        <f t="shared" si="3"/>
        <v>-1108543493</v>
      </c>
    </row>
    <row r="86" spans="1:17" ht="21" x14ac:dyDescent="0.25">
      <c r="A86" s="2" t="s">
        <v>114</v>
      </c>
      <c r="C86" s="1">
        <v>0</v>
      </c>
      <c r="E86" s="1">
        <v>-50359829</v>
      </c>
      <c r="G86" s="1">
        <v>0</v>
      </c>
      <c r="I86" s="1">
        <f t="shared" si="2"/>
        <v>-50359829</v>
      </c>
      <c r="K86" s="1">
        <v>0</v>
      </c>
      <c r="M86" s="1">
        <v>-50359829</v>
      </c>
      <c r="O86" s="1">
        <v>0</v>
      </c>
      <c r="Q86" s="1">
        <f t="shared" si="3"/>
        <v>-50359829</v>
      </c>
    </row>
    <row r="87" spans="1:17" s="2" customFormat="1" ht="21" x14ac:dyDescent="0.25">
      <c r="A87" s="2" t="s">
        <v>28</v>
      </c>
      <c r="C87" s="4">
        <f>SUM(C8:C86)</f>
        <v>5365024920206</v>
      </c>
      <c r="E87" s="4">
        <f>SUM(E8:E86)</f>
        <v>1983248501924</v>
      </c>
      <c r="G87" s="4">
        <f>SUM(G8:G86)</f>
        <v>1049171295829</v>
      </c>
      <c r="I87" s="4">
        <f>SUM(I8:I86)</f>
        <v>8397444717959</v>
      </c>
      <c r="K87" s="4">
        <f>SUM(K8:K86)</f>
        <v>16520263858193</v>
      </c>
      <c r="M87" s="4">
        <f>SUM(M8:M86)</f>
        <v>4002671191723</v>
      </c>
      <c r="O87" s="4">
        <f>SUM(O8:O86)</f>
        <v>2563416246495</v>
      </c>
      <c r="Q87" s="4">
        <f>SUM(Q8:Q86)</f>
        <v>23086351296411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DD59-1205-403D-939D-47E55ED95F3D}">
  <dimension ref="A1:N27"/>
  <sheetViews>
    <sheetView rightToLeft="1" tabSelected="1" topLeftCell="A4" zoomScaleNormal="100" zoomScaleSheetLayoutView="100" workbookViewId="0">
      <selection activeCell="I21" sqref="I21"/>
    </sheetView>
  </sheetViews>
  <sheetFormatPr defaultRowHeight="18" x14ac:dyDescent="0.45"/>
  <cols>
    <col min="1" max="1" width="22.7109375" style="13" customWidth="1"/>
    <col min="2" max="2" width="20.85546875" style="13" bestFit="1" customWidth="1"/>
    <col min="3" max="3" width="17" style="13" bestFit="1" customWidth="1"/>
    <col min="4" max="4" width="12.85546875" style="13" bestFit="1" customWidth="1"/>
    <col min="5" max="5" width="17.5703125" style="13" bestFit="1" customWidth="1"/>
    <col min="6" max="6" width="20.5703125" style="13" customWidth="1"/>
    <col min="7" max="7" width="8.85546875" style="13" bestFit="1" customWidth="1"/>
    <col min="8" max="8" width="19.42578125" style="13" bestFit="1" customWidth="1"/>
    <col min="9" max="9" width="16.140625" style="13" bestFit="1" customWidth="1"/>
    <col min="10" max="10" width="14.28515625" style="13" bestFit="1" customWidth="1"/>
    <col min="11" max="11" width="9.140625" style="13"/>
    <col min="12" max="12" width="15.42578125" style="13" bestFit="1" customWidth="1"/>
    <col min="13" max="13" width="13.7109375" style="13" bestFit="1" customWidth="1"/>
    <col min="14" max="16384" width="9.140625" style="13"/>
  </cols>
  <sheetData>
    <row r="1" spans="1:14" ht="21" x14ac:dyDescent="0.55000000000000004">
      <c r="A1" s="33" t="s">
        <v>246</v>
      </c>
      <c r="B1" s="33"/>
      <c r="C1" s="33"/>
      <c r="D1" s="33"/>
      <c r="E1" s="33"/>
      <c r="F1" s="33"/>
      <c r="G1" s="33"/>
      <c r="H1" s="33"/>
      <c r="I1" s="12"/>
      <c r="J1" s="12"/>
      <c r="K1" s="12"/>
      <c r="L1" s="12"/>
      <c r="M1" s="12"/>
      <c r="N1" s="12"/>
    </row>
    <row r="2" spans="1:14" ht="21" x14ac:dyDescent="0.55000000000000004">
      <c r="A2" s="33" t="s">
        <v>247</v>
      </c>
      <c r="B2" s="33"/>
      <c r="C2" s="33"/>
      <c r="D2" s="33"/>
      <c r="E2" s="33"/>
      <c r="F2" s="33"/>
      <c r="G2" s="33"/>
      <c r="H2" s="33"/>
      <c r="I2" s="12"/>
      <c r="J2" s="12"/>
      <c r="K2" s="12"/>
      <c r="L2" s="12"/>
      <c r="M2" s="12"/>
      <c r="N2" s="12"/>
    </row>
    <row r="3" spans="1:14" ht="21" x14ac:dyDescent="0.55000000000000004">
      <c r="A3" s="33" t="s">
        <v>2</v>
      </c>
      <c r="B3" s="33"/>
      <c r="C3" s="33"/>
      <c r="D3" s="33"/>
      <c r="E3" s="33"/>
      <c r="F3" s="33"/>
      <c r="G3" s="33"/>
      <c r="H3" s="33"/>
      <c r="I3" s="12"/>
      <c r="J3" s="12"/>
      <c r="K3" s="12"/>
      <c r="L3" s="12"/>
      <c r="M3" s="12"/>
      <c r="N3" s="12"/>
    </row>
    <row r="4" spans="1:14" ht="19.5" x14ac:dyDescent="0.45">
      <c r="A4" s="34" t="s">
        <v>248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6" spans="1:14" ht="30" x14ac:dyDescent="0.45">
      <c r="A6" s="14" t="s">
        <v>249</v>
      </c>
      <c r="B6" s="14" t="s">
        <v>250</v>
      </c>
      <c r="C6" s="14" t="s">
        <v>251</v>
      </c>
      <c r="D6" s="14" t="s">
        <v>252</v>
      </c>
      <c r="E6" s="14" t="s">
        <v>253</v>
      </c>
      <c r="F6" s="14" t="s">
        <v>254</v>
      </c>
      <c r="G6" s="14" t="s">
        <v>255</v>
      </c>
      <c r="H6" s="14" t="s">
        <v>256</v>
      </c>
    </row>
    <row r="7" spans="1:14" x14ac:dyDescent="0.45">
      <c r="A7" s="35" t="s">
        <v>257</v>
      </c>
      <c r="B7" s="35" t="s">
        <v>258</v>
      </c>
      <c r="C7" s="15" t="s">
        <v>259</v>
      </c>
      <c r="D7" s="6">
        <v>2000000</v>
      </c>
      <c r="E7" s="6">
        <v>2000000000000</v>
      </c>
      <c r="F7" s="6">
        <v>8018812470</v>
      </c>
      <c r="G7" s="6">
        <v>23</v>
      </c>
      <c r="H7" s="6">
        <v>34</v>
      </c>
    </row>
    <row r="8" spans="1:14" x14ac:dyDescent="0.45">
      <c r="A8" s="35"/>
      <c r="B8" s="35"/>
      <c r="C8" s="15" t="s">
        <v>260</v>
      </c>
      <c r="D8" s="6">
        <v>15000000</v>
      </c>
      <c r="E8" s="6">
        <v>15000000000000</v>
      </c>
      <c r="F8" s="6">
        <v>945041232</v>
      </c>
      <c r="G8" s="6">
        <v>26</v>
      </c>
      <c r="H8" s="6">
        <v>45</v>
      </c>
    </row>
    <row r="9" spans="1:14" x14ac:dyDescent="0.45">
      <c r="A9" s="35"/>
      <c r="B9" s="35"/>
      <c r="C9" s="15" t="s">
        <v>261</v>
      </c>
      <c r="D9" s="6">
        <v>1440000</v>
      </c>
      <c r="E9" s="6">
        <v>1440000000000</v>
      </c>
      <c r="F9" s="6">
        <v>11596077961</v>
      </c>
      <c r="G9" s="6">
        <v>23</v>
      </c>
      <c r="H9" s="6">
        <v>39</v>
      </c>
    </row>
    <row r="10" spans="1:14" x14ac:dyDescent="0.45">
      <c r="A10" s="35"/>
      <c r="B10" s="35"/>
      <c r="C10" s="15" t="s">
        <v>120</v>
      </c>
      <c r="D10" s="6">
        <v>1000000</v>
      </c>
      <c r="E10" s="6">
        <v>1000000000000</v>
      </c>
      <c r="F10" s="6">
        <v>10762676069</v>
      </c>
      <c r="G10" s="6">
        <v>23</v>
      </c>
      <c r="H10" s="6">
        <v>42</v>
      </c>
    </row>
    <row r="11" spans="1:14" x14ac:dyDescent="0.45">
      <c r="A11" s="35"/>
      <c r="B11" s="35"/>
      <c r="C11" s="15" t="s">
        <v>263</v>
      </c>
      <c r="D11" s="6">
        <v>1000000</v>
      </c>
      <c r="E11" s="6">
        <v>1000000000000</v>
      </c>
      <c r="F11" s="6">
        <v>4121978023</v>
      </c>
      <c r="G11" s="6" t="s">
        <v>262</v>
      </c>
      <c r="H11" s="6" t="s">
        <v>264</v>
      </c>
    </row>
    <row r="12" spans="1:14" x14ac:dyDescent="0.45">
      <c r="A12" s="35"/>
      <c r="B12" s="35"/>
      <c r="C12" s="15" t="s">
        <v>265</v>
      </c>
      <c r="D12" s="6">
        <v>2500000</v>
      </c>
      <c r="E12" s="6">
        <f>D12*1000000</f>
        <v>2500000000000</v>
      </c>
      <c r="F12" s="6">
        <v>22726733578</v>
      </c>
      <c r="G12" s="6">
        <v>23</v>
      </c>
      <c r="H12" s="6">
        <v>38.1</v>
      </c>
    </row>
    <row r="13" spans="1:14" x14ac:dyDescent="0.45">
      <c r="A13" s="35"/>
      <c r="B13" s="35"/>
      <c r="C13" s="15" t="s">
        <v>266</v>
      </c>
      <c r="D13" s="6">
        <v>2400000</v>
      </c>
      <c r="E13" s="6">
        <v>2400000000000</v>
      </c>
      <c r="F13" s="6">
        <v>20390439689</v>
      </c>
      <c r="G13" s="6">
        <v>23</v>
      </c>
      <c r="H13" s="6">
        <v>39</v>
      </c>
    </row>
    <row r="14" spans="1:14" x14ac:dyDescent="0.45">
      <c r="A14" s="35"/>
      <c r="B14" s="35"/>
      <c r="C14" s="16" t="s">
        <v>267</v>
      </c>
      <c r="D14" s="6">
        <v>2400000</v>
      </c>
      <c r="E14" s="6">
        <v>2400000000000</v>
      </c>
      <c r="F14" s="6">
        <v>16814673482</v>
      </c>
      <c r="G14" s="6">
        <v>23</v>
      </c>
      <c r="H14" s="6" t="s">
        <v>268</v>
      </c>
    </row>
    <row r="15" spans="1:14" ht="20.25" customHeight="1" x14ac:dyDescent="0.45">
      <c r="A15" s="36"/>
      <c r="B15" s="36"/>
      <c r="C15" s="15" t="s">
        <v>269</v>
      </c>
      <c r="D15" s="6">
        <v>3207600</v>
      </c>
      <c r="E15" s="6">
        <v>4947864134400</v>
      </c>
      <c r="F15" s="6">
        <v>43333839180</v>
      </c>
      <c r="G15" s="6" t="s">
        <v>262</v>
      </c>
      <c r="H15" s="6">
        <v>37</v>
      </c>
    </row>
    <row r="16" spans="1:14" s="19" customFormat="1" ht="18.75" customHeight="1" x14ac:dyDescent="0.45">
      <c r="A16" s="17" t="s">
        <v>297</v>
      </c>
      <c r="B16" s="30" t="s">
        <v>270</v>
      </c>
      <c r="C16" s="15" t="s">
        <v>298</v>
      </c>
      <c r="D16" s="6">
        <v>4500000</v>
      </c>
      <c r="E16" s="6">
        <v>4500000000000</v>
      </c>
      <c r="F16" s="6">
        <v>27731774439</v>
      </c>
      <c r="G16" s="6">
        <v>23</v>
      </c>
      <c r="H16" s="18" t="s">
        <v>299</v>
      </c>
      <c r="I16" s="13"/>
      <c r="J16" s="13"/>
    </row>
    <row r="17" spans="1:10" s="19" customFormat="1" ht="18.75" customHeight="1" x14ac:dyDescent="0.45">
      <c r="A17" s="17" t="s">
        <v>271</v>
      </c>
      <c r="B17" s="31"/>
      <c r="C17" s="15" t="s">
        <v>272</v>
      </c>
      <c r="D17" s="6">
        <v>460251</v>
      </c>
      <c r="E17" s="6">
        <v>1979976789450</v>
      </c>
      <c r="F17" s="6">
        <v>7905484064</v>
      </c>
      <c r="G17" s="6" t="s">
        <v>262</v>
      </c>
      <c r="H17" s="6">
        <v>37</v>
      </c>
      <c r="I17" s="13"/>
      <c r="J17" s="13"/>
    </row>
    <row r="18" spans="1:10" s="19" customFormat="1" x14ac:dyDescent="0.45">
      <c r="A18" s="17" t="s">
        <v>273</v>
      </c>
      <c r="B18" s="31"/>
      <c r="C18" s="15" t="s">
        <v>274</v>
      </c>
      <c r="D18" s="6">
        <v>8465011287</v>
      </c>
      <c r="E18" s="6">
        <v>15001943513057</v>
      </c>
      <c r="F18" s="6">
        <v>157957190099</v>
      </c>
      <c r="G18" s="6">
        <v>30</v>
      </c>
      <c r="H18" s="6">
        <v>40</v>
      </c>
      <c r="I18" s="13"/>
      <c r="J18" s="13"/>
    </row>
    <row r="19" spans="1:10" s="19" customFormat="1" x14ac:dyDescent="0.45">
      <c r="A19" s="17" t="s">
        <v>275</v>
      </c>
      <c r="B19" s="31"/>
      <c r="C19" s="15" t="s">
        <v>276</v>
      </c>
      <c r="D19" s="6">
        <v>963700</v>
      </c>
      <c r="E19" s="6">
        <v>3999707714200</v>
      </c>
      <c r="F19" s="6">
        <v>35273589599</v>
      </c>
      <c r="G19" s="6" t="s">
        <v>262</v>
      </c>
      <c r="H19" s="6" t="s">
        <v>277</v>
      </c>
      <c r="I19" s="13"/>
      <c r="J19" s="13"/>
    </row>
    <row r="20" spans="1:10" s="19" customFormat="1" x14ac:dyDescent="0.45">
      <c r="A20" s="20" t="s">
        <v>278</v>
      </c>
      <c r="B20" s="31"/>
      <c r="C20" s="15" t="s">
        <v>279</v>
      </c>
      <c r="D20" s="6">
        <v>1000000</v>
      </c>
      <c r="E20" s="6">
        <v>1000000000000</v>
      </c>
      <c r="F20" s="6">
        <v>7149220837</v>
      </c>
      <c r="G20" s="6" t="s">
        <v>262</v>
      </c>
      <c r="H20" s="6" t="s">
        <v>268</v>
      </c>
      <c r="I20" s="13"/>
      <c r="J20" s="13"/>
    </row>
    <row r="21" spans="1:10" s="19" customFormat="1" x14ac:dyDescent="0.45">
      <c r="A21" s="17" t="s">
        <v>121</v>
      </c>
      <c r="B21" s="31"/>
      <c r="C21" s="15" t="s">
        <v>280</v>
      </c>
      <c r="D21" s="6">
        <v>5000000</v>
      </c>
      <c r="E21" s="6">
        <v>5000000000000</v>
      </c>
      <c r="F21" s="6">
        <v>48781845923</v>
      </c>
      <c r="G21" s="6">
        <v>23</v>
      </c>
      <c r="H21" s="6" t="s">
        <v>281</v>
      </c>
      <c r="I21" s="13"/>
      <c r="J21" s="13"/>
    </row>
    <row r="22" spans="1:10" s="19" customFormat="1" x14ac:dyDescent="0.45">
      <c r="A22" s="17" t="s">
        <v>282</v>
      </c>
      <c r="B22" s="31"/>
      <c r="C22" s="15" t="s">
        <v>283</v>
      </c>
      <c r="D22" s="6">
        <v>1500000</v>
      </c>
      <c r="E22" s="6">
        <v>1283550000000</v>
      </c>
      <c r="F22" s="6">
        <v>956442814</v>
      </c>
      <c r="G22" s="6">
        <v>23</v>
      </c>
      <c r="H22" s="6">
        <v>42</v>
      </c>
      <c r="I22" s="13"/>
      <c r="J22" s="13"/>
    </row>
    <row r="23" spans="1:10" s="19" customFormat="1" x14ac:dyDescent="0.45">
      <c r="A23" s="17" t="s">
        <v>284</v>
      </c>
      <c r="B23" s="31"/>
      <c r="C23" s="15" t="s">
        <v>285</v>
      </c>
      <c r="D23" s="6">
        <v>400000</v>
      </c>
      <c r="E23" s="6">
        <v>370280000000</v>
      </c>
      <c r="F23" s="6">
        <v>2531760421</v>
      </c>
      <c r="G23" s="6">
        <v>23</v>
      </c>
      <c r="H23" s="6">
        <v>45</v>
      </c>
      <c r="I23" s="13"/>
      <c r="J23" s="13"/>
    </row>
    <row r="24" spans="1:10" x14ac:dyDescent="0.45">
      <c r="A24" s="17" t="s">
        <v>120</v>
      </c>
      <c r="B24" s="31"/>
      <c r="C24" s="16" t="s">
        <v>120</v>
      </c>
      <c r="D24" s="6">
        <v>15000000</v>
      </c>
      <c r="E24" s="6">
        <v>15000000000000</v>
      </c>
      <c r="F24" s="6">
        <v>104105550329</v>
      </c>
      <c r="G24" s="6">
        <v>23</v>
      </c>
      <c r="H24" s="6">
        <v>41</v>
      </c>
    </row>
    <row r="25" spans="1:10" ht="54" x14ac:dyDescent="0.45">
      <c r="A25" s="17" t="s">
        <v>286</v>
      </c>
      <c r="B25" s="31"/>
      <c r="C25" s="15" t="s">
        <v>287</v>
      </c>
      <c r="D25" s="6">
        <v>2000000</v>
      </c>
      <c r="E25" s="6">
        <v>2000000000000</v>
      </c>
      <c r="F25" s="6">
        <v>16474273580</v>
      </c>
      <c r="G25" s="6">
        <v>23</v>
      </c>
      <c r="H25" s="6" t="s">
        <v>288</v>
      </c>
    </row>
    <row r="26" spans="1:10" x14ac:dyDescent="0.45">
      <c r="A26" s="17" t="s">
        <v>300</v>
      </c>
      <c r="B26" s="31"/>
      <c r="C26" s="15" t="s">
        <v>119</v>
      </c>
      <c r="D26" s="6">
        <v>999998</v>
      </c>
      <c r="E26" s="6">
        <v>999998000000</v>
      </c>
      <c r="F26" s="6">
        <v>13993449795</v>
      </c>
      <c r="G26" s="6" t="s">
        <v>262</v>
      </c>
      <c r="H26" s="27" t="s">
        <v>303</v>
      </c>
    </row>
    <row r="27" spans="1:10" s="19" customFormat="1" ht="16.5" customHeight="1" x14ac:dyDescent="0.45">
      <c r="A27" s="15" t="s">
        <v>289</v>
      </c>
      <c r="B27" s="32"/>
      <c r="C27" s="15" t="s">
        <v>290</v>
      </c>
      <c r="D27" s="6">
        <v>450000</v>
      </c>
      <c r="E27" s="6">
        <v>450000000000</v>
      </c>
      <c r="F27" s="6">
        <v>2451406406</v>
      </c>
      <c r="G27" s="6" t="s">
        <v>262</v>
      </c>
      <c r="H27" s="6">
        <v>38</v>
      </c>
      <c r="I27" s="13"/>
      <c r="J27" s="13"/>
    </row>
  </sheetData>
  <mergeCells count="7">
    <mergeCell ref="B16:B27"/>
    <mergeCell ref="A1:H1"/>
    <mergeCell ref="A2:H2"/>
    <mergeCell ref="A3:H3"/>
    <mergeCell ref="A4:N4"/>
    <mergeCell ref="A7:A15"/>
    <mergeCell ref="B7:B15"/>
  </mergeCells>
  <pageMargins left="0.7" right="0.7" top="0.75" bottom="0.75" header="0.3" footer="0.3"/>
  <pageSetup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/>
  <dimension ref="A2:S10"/>
  <sheetViews>
    <sheetView rightToLeft="1" topLeftCell="A7" workbookViewId="0">
      <selection activeCell="M16" sqref="M16"/>
    </sheetView>
  </sheetViews>
  <sheetFormatPr defaultRowHeight="18.75" x14ac:dyDescent="0.25"/>
  <cols>
    <col min="1" max="1" width="30" style="1" customWidth="1"/>
    <col min="2" max="2" width="1" style="1" customWidth="1"/>
    <col min="3" max="3" width="20" style="1" customWidth="1"/>
    <col min="4" max="4" width="1" style="1" customWidth="1"/>
    <col min="5" max="5" width="35" style="1" customWidth="1"/>
    <col min="6" max="6" width="1" style="1" customWidth="1"/>
    <col min="7" max="7" width="24" style="1" customWidth="1"/>
    <col min="8" max="8" width="1" style="1" customWidth="1"/>
    <col min="9" max="9" width="23" style="1" customWidth="1"/>
    <col min="10" max="10" width="1" style="1" customWidth="1"/>
    <col min="11" max="11" width="21" style="1" customWidth="1"/>
    <col min="12" max="12" width="1" style="1" customWidth="1"/>
    <col min="13" max="13" width="24" style="1" customWidth="1"/>
    <col min="14" max="14" width="1" style="1" customWidth="1"/>
    <col min="15" max="15" width="23" style="1" customWidth="1"/>
    <col min="16" max="16" width="1" style="1" customWidth="1"/>
    <col min="17" max="17" width="21" style="1" customWidth="1"/>
    <col min="18" max="18" width="1" style="1" customWidth="1"/>
    <col min="19" max="19" width="24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</row>
    <row r="3" spans="1:19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  <c r="H3" s="29" t="s">
        <v>191</v>
      </c>
      <c r="I3" s="29" t="s">
        <v>191</v>
      </c>
      <c r="J3" s="29" t="s">
        <v>191</v>
      </c>
      <c r="K3" s="29" t="s">
        <v>191</v>
      </c>
      <c r="L3" s="29" t="s">
        <v>191</v>
      </c>
      <c r="M3" s="29" t="s">
        <v>191</v>
      </c>
      <c r="N3" s="29" t="s">
        <v>191</v>
      </c>
      <c r="O3" s="29" t="s">
        <v>191</v>
      </c>
      <c r="P3" s="29" t="s">
        <v>191</v>
      </c>
      <c r="Q3" s="29" t="s">
        <v>191</v>
      </c>
      <c r="R3" s="29" t="s">
        <v>191</v>
      </c>
      <c r="S3" s="29" t="s">
        <v>191</v>
      </c>
    </row>
    <row r="4" spans="1:19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  <c r="R4" s="29" t="s">
        <v>2</v>
      </c>
      <c r="S4" s="29" t="s">
        <v>2</v>
      </c>
    </row>
    <row r="6" spans="1:19" ht="26.25" x14ac:dyDescent="0.25">
      <c r="A6" s="28" t="s">
        <v>3</v>
      </c>
      <c r="C6" s="28" t="s">
        <v>217</v>
      </c>
      <c r="D6" s="28" t="s">
        <v>217</v>
      </c>
      <c r="E6" s="28" t="s">
        <v>217</v>
      </c>
      <c r="F6" s="28" t="s">
        <v>217</v>
      </c>
      <c r="G6" s="28" t="s">
        <v>217</v>
      </c>
      <c r="I6" s="28" t="s">
        <v>193</v>
      </c>
      <c r="J6" s="28" t="s">
        <v>193</v>
      </c>
      <c r="K6" s="28" t="s">
        <v>193</v>
      </c>
      <c r="L6" s="28" t="s">
        <v>193</v>
      </c>
      <c r="M6" s="28" t="s">
        <v>193</v>
      </c>
      <c r="O6" s="28" t="s">
        <v>194</v>
      </c>
      <c r="P6" s="28" t="s">
        <v>194</v>
      </c>
      <c r="Q6" s="28" t="s">
        <v>194</v>
      </c>
      <c r="R6" s="28" t="s">
        <v>194</v>
      </c>
      <c r="S6" s="28" t="s">
        <v>194</v>
      </c>
    </row>
    <row r="7" spans="1:19" ht="26.25" x14ac:dyDescent="0.25">
      <c r="A7" s="28" t="s">
        <v>3</v>
      </c>
      <c r="C7" s="28" t="s">
        <v>218</v>
      </c>
      <c r="E7" s="28" t="s">
        <v>219</v>
      </c>
      <c r="G7" s="28" t="s">
        <v>220</v>
      </c>
      <c r="I7" s="28" t="s">
        <v>221</v>
      </c>
      <c r="K7" s="28" t="s">
        <v>197</v>
      </c>
      <c r="M7" s="28" t="s">
        <v>222</v>
      </c>
      <c r="O7" s="28" t="s">
        <v>221</v>
      </c>
      <c r="Q7" s="28" t="s">
        <v>197</v>
      </c>
      <c r="S7" s="28" t="s">
        <v>222</v>
      </c>
    </row>
    <row r="8" spans="1:19" ht="21" x14ac:dyDescent="0.25">
      <c r="A8" s="2" t="s">
        <v>25</v>
      </c>
      <c r="C8" s="1" t="s">
        <v>115</v>
      </c>
      <c r="E8" s="1">
        <v>9090119780</v>
      </c>
      <c r="G8" s="1">
        <v>93</v>
      </c>
      <c r="I8" s="1">
        <v>0</v>
      </c>
      <c r="K8" s="1">
        <v>0</v>
      </c>
      <c r="M8" s="1">
        <v>0</v>
      </c>
      <c r="O8" s="1">
        <v>845381139540</v>
      </c>
      <c r="Q8" s="1">
        <v>12549517591</v>
      </c>
      <c r="S8" s="1">
        <v>832831621949</v>
      </c>
    </row>
    <row r="9" spans="1:19" ht="21" x14ac:dyDescent="0.25">
      <c r="A9" s="2" t="s">
        <v>15</v>
      </c>
      <c r="C9" s="1" t="s">
        <v>108</v>
      </c>
      <c r="E9" s="1">
        <v>7000000</v>
      </c>
      <c r="G9" s="1">
        <v>86</v>
      </c>
      <c r="I9" s="1">
        <v>0</v>
      </c>
      <c r="K9" s="1">
        <v>0</v>
      </c>
      <c r="M9" s="1">
        <v>0</v>
      </c>
      <c r="O9" s="1">
        <v>602000000</v>
      </c>
      <c r="Q9" s="1">
        <v>59121680</v>
      </c>
      <c r="S9" s="1">
        <v>542878320</v>
      </c>
    </row>
    <row r="10" spans="1:19" ht="21" x14ac:dyDescent="0.25">
      <c r="A10" s="2" t="s">
        <v>28</v>
      </c>
      <c r="C10" s="1" t="s">
        <v>28</v>
      </c>
      <c r="E10" s="1" t="s">
        <v>28</v>
      </c>
      <c r="G10" s="1" t="s">
        <v>28</v>
      </c>
      <c r="I10" s="4">
        <f>SUM(I8:I9)</f>
        <v>0</v>
      </c>
      <c r="J10" s="2"/>
      <c r="K10" s="4">
        <f>SUM(K8:K9)</f>
        <v>0</v>
      </c>
      <c r="L10" s="2"/>
      <c r="M10" s="4">
        <f>SUM(M8:M9)</f>
        <v>0</v>
      </c>
      <c r="N10" s="2"/>
      <c r="O10" s="4">
        <f>SUM(O8:O9)</f>
        <v>845983139540</v>
      </c>
      <c r="Q10" s="4">
        <f>SUM(Q8:Q9)</f>
        <v>12608639271</v>
      </c>
      <c r="R10" s="2"/>
      <c r="S10" s="4">
        <f>SUM(S8:S9)</f>
        <v>833374500269</v>
      </c>
    </row>
  </sheetData>
  <mergeCells count="16">
    <mergeCell ref="Q7"/>
    <mergeCell ref="S7"/>
    <mergeCell ref="O6:S6"/>
    <mergeCell ref="A2:S2"/>
    <mergeCell ref="A3:S3"/>
    <mergeCell ref="A4:S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2:M56"/>
  <sheetViews>
    <sheetView rightToLeft="1" topLeftCell="A61" workbookViewId="0">
      <selection activeCell="M16" sqref="M16"/>
    </sheetView>
  </sheetViews>
  <sheetFormatPr defaultRowHeight="18.75" x14ac:dyDescent="0.25"/>
  <cols>
    <col min="1" max="1" width="33.42578125" style="1" bestFit="1" customWidth="1"/>
    <col min="2" max="2" width="1" style="1" customWidth="1"/>
    <col min="3" max="3" width="23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3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</row>
    <row r="3" spans="1:13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  <c r="H3" s="29" t="s">
        <v>191</v>
      </c>
      <c r="I3" s="29" t="s">
        <v>191</v>
      </c>
      <c r="J3" s="29" t="s">
        <v>191</v>
      </c>
      <c r="K3" s="29" t="s">
        <v>191</v>
      </c>
      <c r="L3" s="29" t="s">
        <v>191</v>
      </c>
      <c r="M3" s="29" t="s">
        <v>191</v>
      </c>
    </row>
    <row r="4" spans="1:13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</row>
    <row r="6" spans="1:13" ht="27" thickBot="1" x14ac:dyDescent="0.3">
      <c r="A6" s="5" t="s">
        <v>192</v>
      </c>
      <c r="C6" s="28" t="s">
        <v>193</v>
      </c>
      <c r="D6" s="28" t="s">
        <v>193</v>
      </c>
      <c r="E6" s="28" t="s">
        <v>193</v>
      </c>
      <c r="F6" s="28" t="s">
        <v>193</v>
      </c>
      <c r="G6" s="28" t="s">
        <v>193</v>
      </c>
      <c r="I6" s="28" t="s">
        <v>194</v>
      </c>
      <c r="J6" s="28" t="s">
        <v>194</v>
      </c>
      <c r="K6" s="28" t="s">
        <v>194</v>
      </c>
      <c r="L6" s="28" t="s">
        <v>194</v>
      </c>
      <c r="M6" s="28" t="s">
        <v>194</v>
      </c>
    </row>
    <row r="7" spans="1:13" ht="27" thickBot="1" x14ac:dyDescent="0.3">
      <c r="A7" s="28" t="s">
        <v>195</v>
      </c>
      <c r="C7" s="28" t="s">
        <v>196</v>
      </c>
      <c r="E7" s="28" t="s">
        <v>197</v>
      </c>
      <c r="G7" s="28" t="s">
        <v>198</v>
      </c>
      <c r="I7" s="28" t="s">
        <v>196</v>
      </c>
      <c r="K7" s="28" t="s">
        <v>197</v>
      </c>
      <c r="M7" s="28" t="s">
        <v>198</v>
      </c>
    </row>
    <row r="8" spans="1:13" ht="21" x14ac:dyDescent="0.25">
      <c r="A8" s="2" t="s">
        <v>111</v>
      </c>
      <c r="C8" s="1">
        <v>76278859360</v>
      </c>
      <c r="E8" s="1">
        <v>0</v>
      </c>
      <c r="G8" s="1">
        <v>76278859360</v>
      </c>
      <c r="I8" s="1">
        <v>76278859360</v>
      </c>
      <c r="K8" s="1">
        <v>0</v>
      </c>
      <c r="M8" s="1">
        <v>76278859360</v>
      </c>
    </row>
    <row r="9" spans="1:13" ht="21" x14ac:dyDescent="0.25">
      <c r="A9" s="2" t="s">
        <v>119</v>
      </c>
      <c r="C9" s="1">
        <v>17638866574</v>
      </c>
      <c r="E9" s="1">
        <v>0</v>
      </c>
      <c r="G9" s="1">
        <v>17638866574</v>
      </c>
      <c r="I9" s="1">
        <v>17638866574</v>
      </c>
      <c r="K9" s="1">
        <v>0</v>
      </c>
      <c r="M9" s="1">
        <v>17638866574</v>
      </c>
    </row>
    <row r="10" spans="1:13" ht="21" x14ac:dyDescent="0.25">
      <c r="A10" s="2" t="s">
        <v>112</v>
      </c>
      <c r="C10" s="1">
        <v>263567362093</v>
      </c>
      <c r="E10" s="1">
        <v>0</v>
      </c>
      <c r="G10" s="1">
        <v>263567362093</v>
      </c>
      <c r="I10" s="1">
        <v>263567362093</v>
      </c>
      <c r="K10" s="1">
        <v>0</v>
      </c>
      <c r="M10" s="1">
        <v>263567362093</v>
      </c>
    </row>
    <row r="11" spans="1:13" ht="21" x14ac:dyDescent="0.25">
      <c r="A11" s="2" t="s">
        <v>109</v>
      </c>
      <c r="C11" s="1">
        <v>47175933664</v>
      </c>
      <c r="E11" s="1">
        <v>0</v>
      </c>
      <c r="G11" s="1">
        <v>47175933664</v>
      </c>
      <c r="I11" s="1">
        <v>47175933664</v>
      </c>
      <c r="K11" s="1">
        <v>0</v>
      </c>
      <c r="M11" s="1">
        <v>47175933664</v>
      </c>
    </row>
    <row r="12" spans="1:13" ht="21" x14ac:dyDescent="0.25">
      <c r="A12" s="2" t="s">
        <v>107</v>
      </c>
      <c r="C12" s="1">
        <v>27722866018</v>
      </c>
      <c r="E12" s="1">
        <v>0</v>
      </c>
      <c r="G12" s="1">
        <v>27722866018</v>
      </c>
      <c r="I12" s="1">
        <v>27722866018</v>
      </c>
      <c r="K12" s="1">
        <v>0</v>
      </c>
      <c r="M12" s="1">
        <v>27722866018</v>
      </c>
    </row>
    <row r="13" spans="1:13" ht="21" x14ac:dyDescent="0.25">
      <c r="A13" s="2" t="s">
        <v>118</v>
      </c>
      <c r="C13" s="1">
        <v>282285817569</v>
      </c>
      <c r="E13" s="1">
        <v>0</v>
      </c>
      <c r="G13" s="1">
        <v>282285817569</v>
      </c>
      <c r="I13" s="1">
        <v>282285817569</v>
      </c>
      <c r="K13" s="1">
        <v>0</v>
      </c>
      <c r="M13" s="1">
        <v>282285817569</v>
      </c>
    </row>
    <row r="14" spans="1:13" ht="21" x14ac:dyDescent="0.25">
      <c r="A14" s="2" t="s">
        <v>117</v>
      </c>
      <c r="C14" s="1">
        <v>316244505579</v>
      </c>
      <c r="E14" s="1">
        <v>0</v>
      </c>
      <c r="G14" s="1">
        <v>316244505579</v>
      </c>
      <c r="I14" s="1">
        <v>316244505579</v>
      </c>
      <c r="K14" s="1">
        <v>0</v>
      </c>
      <c r="M14" s="1">
        <v>316244505579</v>
      </c>
    </row>
    <row r="15" spans="1:13" ht="21" x14ac:dyDescent="0.25">
      <c r="A15" s="2" t="s">
        <v>79</v>
      </c>
      <c r="C15" s="1">
        <v>7707730593</v>
      </c>
      <c r="E15" s="1">
        <v>0</v>
      </c>
      <c r="G15" s="1">
        <v>7707730593</v>
      </c>
      <c r="I15" s="1">
        <v>28497525113</v>
      </c>
      <c r="K15" s="1">
        <v>0</v>
      </c>
      <c r="M15" s="1">
        <v>28497525113</v>
      </c>
    </row>
    <row r="16" spans="1:13" ht="21" x14ac:dyDescent="0.25">
      <c r="A16" s="2" t="s">
        <v>55</v>
      </c>
      <c r="C16" s="1">
        <v>97846447291</v>
      </c>
      <c r="E16" s="1">
        <v>0</v>
      </c>
      <c r="G16" s="1">
        <v>97846447291</v>
      </c>
      <c r="I16" s="1">
        <v>362021506853</v>
      </c>
      <c r="K16" s="1">
        <v>0</v>
      </c>
      <c r="M16" s="1">
        <v>362021506853</v>
      </c>
    </row>
    <row r="17" spans="1:13" ht="21" x14ac:dyDescent="0.25">
      <c r="A17" s="2" t="s">
        <v>81</v>
      </c>
      <c r="C17" s="1">
        <v>28542271188</v>
      </c>
      <c r="E17" s="1">
        <v>0</v>
      </c>
      <c r="G17" s="1">
        <v>28542271188</v>
      </c>
      <c r="I17" s="1">
        <v>116446965039</v>
      </c>
      <c r="K17" s="1">
        <v>0</v>
      </c>
      <c r="M17" s="1">
        <v>116446965039</v>
      </c>
    </row>
    <row r="18" spans="1:13" ht="21" x14ac:dyDescent="0.25">
      <c r="A18" s="2" t="s">
        <v>105</v>
      </c>
      <c r="C18" s="1">
        <v>5673333333</v>
      </c>
      <c r="E18" s="1">
        <v>0</v>
      </c>
      <c r="G18" s="1">
        <v>5673333333</v>
      </c>
      <c r="I18" s="1">
        <v>5673333333</v>
      </c>
      <c r="K18" s="1">
        <v>0</v>
      </c>
      <c r="M18" s="1">
        <v>5673333333</v>
      </c>
    </row>
    <row r="19" spans="1:13" ht="21" x14ac:dyDescent="0.25">
      <c r="A19" s="2" t="s">
        <v>199</v>
      </c>
      <c r="C19" s="1">
        <v>0</v>
      </c>
      <c r="E19" s="1">
        <v>0</v>
      </c>
      <c r="G19" s="1">
        <v>0</v>
      </c>
      <c r="I19" s="1">
        <v>947784540117</v>
      </c>
      <c r="K19" s="1">
        <v>0</v>
      </c>
      <c r="M19" s="1">
        <v>947784540117</v>
      </c>
    </row>
    <row r="20" spans="1:13" ht="21" x14ac:dyDescent="0.25">
      <c r="A20" s="2" t="s">
        <v>101</v>
      </c>
      <c r="C20" s="1">
        <v>65097502746</v>
      </c>
      <c r="E20" s="1">
        <v>0</v>
      </c>
      <c r="G20" s="1">
        <v>65097502746</v>
      </c>
      <c r="I20" s="1">
        <v>373792291565</v>
      </c>
      <c r="K20" s="1">
        <v>0</v>
      </c>
      <c r="M20" s="1">
        <v>373792291565</v>
      </c>
    </row>
    <row r="21" spans="1:13" ht="21" x14ac:dyDescent="0.25">
      <c r="A21" s="2" t="s">
        <v>80</v>
      </c>
      <c r="C21" s="1">
        <v>9877003424</v>
      </c>
      <c r="E21" s="1">
        <v>0</v>
      </c>
      <c r="G21" s="1">
        <v>9877003424</v>
      </c>
      <c r="I21" s="1">
        <v>39178373287</v>
      </c>
      <c r="K21" s="1">
        <v>0</v>
      </c>
      <c r="M21" s="1">
        <v>39178373287</v>
      </c>
    </row>
    <row r="22" spans="1:13" ht="21" x14ac:dyDescent="0.25">
      <c r="A22" s="2" t="s">
        <v>100</v>
      </c>
      <c r="C22" s="1">
        <v>3112961373</v>
      </c>
      <c r="E22" s="1">
        <v>0</v>
      </c>
      <c r="G22" s="1">
        <v>3112961373</v>
      </c>
      <c r="I22" s="1">
        <v>12302469103</v>
      </c>
      <c r="K22" s="1">
        <v>0</v>
      </c>
      <c r="M22" s="1">
        <v>12302469103</v>
      </c>
    </row>
    <row r="23" spans="1:13" ht="21" x14ac:dyDescent="0.25">
      <c r="A23" s="2" t="s">
        <v>99</v>
      </c>
      <c r="C23" s="1">
        <v>37428514221</v>
      </c>
      <c r="E23" s="1">
        <v>0</v>
      </c>
      <c r="G23" s="1">
        <v>37428514221</v>
      </c>
      <c r="I23" s="1">
        <v>145979296172</v>
      </c>
      <c r="K23" s="1">
        <v>0</v>
      </c>
      <c r="M23" s="1">
        <v>145979296172</v>
      </c>
    </row>
    <row r="24" spans="1:13" ht="21" x14ac:dyDescent="0.25">
      <c r="A24" s="2" t="s">
        <v>98</v>
      </c>
      <c r="C24" s="1">
        <v>168135317323</v>
      </c>
      <c r="E24" s="1">
        <v>0</v>
      </c>
      <c r="G24" s="1">
        <v>168135317323</v>
      </c>
      <c r="I24" s="1">
        <v>254132458500</v>
      </c>
      <c r="K24" s="1">
        <v>0</v>
      </c>
      <c r="M24" s="1">
        <v>254132458500</v>
      </c>
    </row>
    <row r="25" spans="1:13" ht="21" x14ac:dyDescent="0.25">
      <c r="A25" s="2" t="s">
        <v>97</v>
      </c>
      <c r="C25" s="1">
        <v>98512687154</v>
      </c>
      <c r="E25" s="1">
        <v>0</v>
      </c>
      <c r="G25" s="1">
        <v>98512687154</v>
      </c>
      <c r="I25" s="1">
        <v>371705187864</v>
      </c>
      <c r="K25" s="1">
        <v>0</v>
      </c>
      <c r="M25" s="1">
        <v>371705187864</v>
      </c>
    </row>
    <row r="26" spans="1:13" ht="21" x14ac:dyDescent="0.25">
      <c r="A26" s="2" t="s">
        <v>106</v>
      </c>
      <c r="C26" s="1">
        <v>68436484247</v>
      </c>
      <c r="E26" s="1">
        <v>0</v>
      </c>
      <c r="G26" s="1">
        <v>68436484247</v>
      </c>
      <c r="I26" s="1">
        <v>68436484247</v>
      </c>
      <c r="K26" s="1">
        <v>0</v>
      </c>
      <c r="M26" s="1">
        <v>68436484247</v>
      </c>
    </row>
    <row r="27" spans="1:13" ht="21" x14ac:dyDescent="0.25">
      <c r="A27" s="2" t="s">
        <v>120</v>
      </c>
      <c r="C27" s="1">
        <v>294614866394</v>
      </c>
      <c r="E27" s="1">
        <v>0</v>
      </c>
      <c r="G27" s="1">
        <v>294614866394</v>
      </c>
      <c r="I27" s="1">
        <v>1173604311711</v>
      </c>
      <c r="K27" s="1">
        <v>0</v>
      </c>
      <c r="M27" s="1">
        <v>1173604311711</v>
      </c>
    </row>
    <row r="28" spans="1:13" ht="21" x14ac:dyDescent="0.25">
      <c r="A28" s="2" t="s">
        <v>96</v>
      </c>
      <c r="C28" s="1">
        <v>180665774177</v>
      </c>
      <c r="E28" s="1">
        <v>0</v>
      </c>
      <c r="G28" s="1">
        <v>180665774177</v>
      </c>
      <c r="I28" s="1">
        <v>705683508564</v>
      </c>
      <c r="K28" s="1">
        <v>0</v>
      </c>
      <c r="M28" s="1">
        <v>705683508564</v>
      </c>
    </row>
    <row r="29" spans="1:13" ht="21" x14ac:dyDescent="0.25">
      <c r="A29" s="2" t="s">
        <v>95</v>
      </c>
      <c r="C29" s="1">
        <v>4738883844</v>
      </c>
      <c r="E29" s="1">
        <v>0</v>
      </c>
      <c r="G29" s="1">
        <v>4738883844</v>
      </c>
      <c r="I29" s="1">
        <v>21231246428</v>
      </c>
      <c r="K29" s="1">
        <v>0</v>
      </c>
      <c r="M29" s="1">
        <v>21231246428</v>
      </c>
    </row>
    <row r="30" spans="1:13" ht="21" x14ac:dyDescent="0.25">
      <c r="A30" s="2" t="s">
        <v>121</v>
      </c>
      <c r="C30" s="1">
        <v>98204955506</v>
      </c>
      <c r="E30" s="1">
        <v>0</v>
      </c>
      <c r="G30" s="1">
        <v>98204955506</v>
      </c>
      <c r="I30" s="1">
        <v>391201437277</v>
      </c>
      <c r="K30" s="1">
        <v>0</v>
      </c>
      <c r="M30" s="1">
        <v>391201437277</v>
      </c>
    </row>
    <row r="31" spans="1:13" ht="21" x14ac:dyDescent="0.25">
      <c r="A31" s="2" t="s">
        <v>94</v>
      </c>
      <c r="C31" s="1">
        <v>702920612863</v>
      </c>
      <c r="E31" s="1">
        <v>0</v>
      </c>
      <c r="G31" s="1">
        <v>702920612863</v>
      </c>
      <c r="I31" s="1">
        <v>1455255757358</v>
      </c>
      <c r="K31" s="1">
        <v>0</v>
      </c>
      <c r="M31" s="1">
        <v>1455255757358</v>
      </c>
    </row>
    <row r="32" spans="1:13" ht="21" x14ac:dyDescent="0.25">
      <c r="A32" s="2" t="s">
        <v>83</v>
      </c>
      <c r="C32" s="1">
        <v>46362748856</v>
      </c>
      <c r="E32" s="1">
        <v>0</v>
      </c>
      <c r="G32" s="1">
        <v>46362748856</v>
      </c>
      <c r="I32" s="1">
        <v>187007013699</v>
      </c>
      <c r="K32" s="1">
        <v>0</v>
      </c>
      <c r="M32" s="1">
        <v>187007013699</v>
      </c>
    </row>
    <row r="33" spans="1:13" ht="21" x14ac:dyDescent="0.25">
      <c r="A33" s="2" t="s">
        <v>53</v>
      </c>
      <c r="C33" s="1">
        <v>45706299977</v>
      </c>
      <c r="E33" s="1">
        <v>0</v>
      </c>
      <c r="G33" s="1">
        <v>45706299977</v>
      </c>
      <c r="I33" s="1">
        <v>185765969406</v>
      </c>
      <c r="K33" s="1">
        <v>0</v>
      </c>
      <c r="M33" s="1">
        <v>185765969406</v>
      </c>
    </row>
    <row r="34" spans="1:13" ht="21" x14ac:dyDescent="0.25">
      <c r="A34" s="2" t="s">
        <v>102</v>
      </c>
      <c r="C34" s="1">
        <v>39994155193</v>
      </c>
      <c r="E34" s="1">
        <v>0</v>
      </c>
      <c r="G34" s="1">
        <v>39994155193</v>
      </c>
      <c r="I34" s="1">
        <v>157553453456</v>
      </c>
      <c r="K34" s="1">
        <v>0</v>
      </c>
      <c r="M34" s="1">
        <v>157553453456</v>
      </c>
    </row>
    <row r="35" spans="1:13" ht="21" x14ac:dyDescent="0.25">
      <c r="A35" s="2" t="s">
        <v>93</v>
      </c>
      <c r="C35" s="1">
        <v>308318228481</v>
      </c>
      <c r="E35" s="1">
        <v>0</v>
      </c>
      <c r="G35" s="1">
        <v>308318228481</v>
      </c>
      <c r="I35" s="1">
        <v>1224792950313</v>
      </c>
      <c r="K35" s="1">
        <v>0</v>
      </c>
      <c r="M35" s="1">
        <v>1224792950313</v>
      </c>
    </row>
    <row r="36" spans="1:13" ht="21" x14ac:dyDescent="0.25">
      <c r="A36" s="2" t="s">
        <v>91</v>
      </c>
      <c r="C36" s="1">
        <v>118308214640</v>
      </c>
      <c r="E36" s="1">
        <v>0</v>
      </c>
      <c r="G36" s="1">
        <v>118308214640</v>
      </c>
      <c r="I36" s="1">
        <v>486806055057</v>
      </c>
      <c r="K36" s="1">
        <v>0</v>
      </c>
      <c r="M36" s="1">
        <v>486806055057</v>
      </c>
    </row>
    <row r="37" spans="1:13" ht="21" x14ac:dyDescent="0.25">
      <c r="A37" s="2" t="s">
        <v>92</v>
      </c>
      <c r="C37" s="1">
        <v>68977214304</v>
      </c>
      <c r="E37" s="1">
        <v>0</v>
      </c>
      <c r="G37" s="1">
        <v>68977214304</v>
      </c>
      <c r="I37" s="1">
        <v>110489982910</v>
      </c>
      <c r="K37" s="1">
        <v>0</v>
      </c>
      <c r="M37" s="1">
        <v>110489982910</v>
      </c>
    </row>
    <row r="38" spans="1:13" ht="21" x14ac:dyDescent="0.25">
      <c r="A38" s="2" t="s">
        <v>90</v>
      </c>
      <c r="C38" s="1">
        <v>137832047108</v>
      </c>
      <c r="E38" s="1">
        <v>0</v>
      </c>
      <c r="G38" s="1">
        <v>137832047108</v>
      </c>
      <c r="I38" s="1">
        <v>619981629670</v>
      </c>
      <c r="K38" s="1">
        <v>0</v>
      </c>
      <c r="M38" s="1">
        <v>619981629670</v>
      </c>
    </row>
    <row r="39" spans="1:13" ht="21" x14ac:dyDescent="0.25">
      <c r="A39" s="2" t="s">
        <v>89</v>
      </c>
      <c r="C39" s="1">
        <v>40051842926</v>
      </c>
      <c r="E39" s="1">
        <v>0</v>
      </c>
      <c r="G39" s="1">
        <v>40051842926</v>
      </c>
      <c r="I39" s="1">
        <v>161269486007</v>
      </c>
      <c r="K39" s="1">
        <v>0</v>
      </c>
      <c r="M39" s="1">
        <v>161269486007</v>
      </c>
    </row>
    <row r="40" spans="1:13" ht="21" x14ac:dyDescent="0.25">
      <c r="A40" s="2" t="s">
        <v>110</v>
      </c>
      <c r="C40" s="1">
        <v>95037218953</v>
      </c>
      <c r="E40" s="1">
        <v>0</v>
      </c>
      <c r="G40" s="1">
        <v>95037218953</v>
      </c>
      <c r="I40" s="1">
        <v>95037218953</v>
      </c>
      <c r="K40" s="1">
        <v>0</v>
      </c>
      <c r="M40" s="1">
        <v>95037218953</v>
      </c>
    </row>
    <row r="41" spans="1:13" ht="21" x14ac:dyDescent="0.25">
      <c r="A41" s="2" t="s">
        <v>104</v>
      </c>
      <c r="C41" s="1">
        <v>17806472675</v>
      </c>
      <c r="E41" s="1">
        <v>0</v>
      </c>
      <c r="G41" s="1">
        <v>17806472675</v>
      </c>
      <c r="I41" s="1">
        <v>69772955217</v>
      </c>
      <c r="K41" s="1">
        <v>0</v>
      </c>
      <c r="M41" s="1">
        <v>69772955217</v>
      </c>
    </row>
    <row r="42" spans="1:13" ht="21" x14ac:dyDescent="0.25">
      <c r="A42" s="2" t="s">
        <v>82</v>
      </c>
      <c r="C42" s="1">
        <v>49288649048</v>
      </c>
      <c r="E42" s="1">
        <v>0</v>
      </c>
      <c r="G42" s="1">
        <v>49288649048</v>
      </c>
      <c r="I42" s="1">
        <v>195494186985</v>
      </c>
      <c r="K42" s="1">
        <v>0</v>
      </c>
      <c r="M42" s="1">
        <v>195494186985</v>
      </c>
    </row>
    <row r="43" spans="1:13" ht="21" x14ac:dyDescent="0.25">
      <c r="A43" s="2" t="s">
        <v>52</v>
      </c>
      <c r="C43" s="1">
        <v>19949349315</v>
      </c>
      <c r="E43" s="1">
        <v>0</v>
      </c>
      <c r="G43" s="1">
        <v>19949349315</v>
      </c>
      <c r="I43" s="1">
        <v>78552089041</v>
      </c>
      <c r="K43" s="1">
        <v>0</v>
      </c>
      <c r="M43" s="1">
        <v>78552089041</v>
      </c>
    </row>
    <row r="44" spans="1:13" ht="21" x14ac:dyDescent="0.25">
      <c r="A44" s="2" t="s">
        <v>88</v>
      </c>
      <c r="C44" s="1">
        <v>62783419717</v>
      </c>
      <c r="E44" s="1">
        <v>0</v>
      </c>
      <c r="G44" s="1">
        <v>62783419717</v>
      </c>
      <c r="I44" s="1">
        <v>242679420168</v>
      </c>
      <c r="K44" s="1">
        <v>0</v>
      </c>
      <c r="M44" s="1">
        <v>242679420168</v>
      </c>
    </row>
    <row r="45" spans="1:13" ht="21" x14ac:dyDescent="0.25">
      <c r="A45" s="2" t="s">
        <v>103</v>
      </c>
      <c r="C45" s="1">
        <v>8999301368</v>
      </c>
      <c r="E45" s="1">
        <v>0</v>
      </c>
      <c r="G45" s="1">
        <v>8999301368</v>
      </c>
      <c r="I45" s="1">
        <v>35368171231</v>
      </c>
      <c r="K45" s="1">
        <v>0</v>
      </c>
      <c r="M45" s="1">
        <v>35368171231</v>
      </c>
    </row>
    <row r="46" spans="1:13" ht="21" x14ac:dyDescent="0.25">
      <c r="A46" s="2" t="s">
        <v>45</v>
      </c>
      <c r="C46" s="1">
        <v>27051024655</v>
      </c>
      <c r="E46" s="1">
        <v>0</v>
      </c>
      <c r="G46" s="1">
        <v>27051024655</v>
      </c>
      <c r="I46" s="1">
        <v>111438969860</v>
      </c>
      <c r="K46" s="1">
        <v>0</v>
      </c>
      <c r="M46" s="1">
        <v>111438969860</v>
      </c>
    </row>
    <row r="47" spans="1:13" ht="21" x14ac:dyDescent="0.25">
      <c r="A47" s="2" t="s">
        <v>87</v>
      </c>
      <c r="C47" s="1">
        <v>106923444628</v>
      </c>
      <c r="E47" s="1">
        <v>0</v>
      </c>
      <c r="G47" s="1">
        <v>106923444628</v>
      </c>
      <c r="I47" s="1">
        <v>560868426765</v>
      </c>
      <c r="K47" s="1">
        <v>0</v>
      </c>
      <c r="M47" s="1">
        <v>560868426765</v>
      </c>
    </row>
    <row r="48" spans="1:13" ht="21" x14ac:dyDescent="0.25">
      <c r="A48" s="2" t="s">
        <v>200</v>
      </c>
      <c r="C48" s="1">
        <v>0</v>
      </c>
      <c r="E48" s="1">
        <v>0</v>
      </c>
      <c r="G48" s="1">
        <v>0</v>
      </c>
      <c r="I48" s="1">
        <v>224859157236</v>
      </c>
      <c r="K48" s="1">
        <v>0</v>
      </c>
      <c r="M48" s="1">
        <v>224859157236</v>
      </c>
    </row>
    <row r="49" spans="1:13" ht="21" x14ac:dyDescent="0.25">
      <c r="A49" s="2" t="s">
        <v>201</v>
      </c>
      <c r="C49" s="1">
        <v>0</v>
      </c>
      <c r="E49" s="1">
        <v>0</v>
      </c>
      <c r="G49" s="1">
        <v>0</v>
      </c>
      <c r="I49" s="1">
        <v>95177465754</v>
      </c>
      <c r="K49" s="1">
        <v>0</v>
      </c>
      <c r="M49" s="1">
        <v>95177465754</v>
      </c>
    </row>
    <row r="50" spans="1:13" ht="21" x14ac:dyDescent="0.25">
      <c r="A50" s="2" t="s">
        <v>84</v>
      </c>
      <c r="C50" s="1">
        <v>191191159296</v>
      </c>
      <c r="E50" s="1">
        <v>0</v>
      </c>
      <c r="G50" s="1">
        <v>191191159296</v>
      </c>
      <c r="I50" s="1">
        <v>602915998875</v>
      </c>
      <c r="K50" s="1">
        <v>0</v>
      </c>
      <c r="M50" s="1">
        <v>602915998875</v>
      </c>
    </row>
    <row r="51" spans="1:13" ht="21" x14ac:dyDescent="0.25">
      <c r="A51" s="2" t="s">
        <v>202</v>
      </c>
      <c r="C51" s="1">
        <v>0</v>
      </c>
      <c r="E51" s="1">
        <v>0</v>
      </c>
      <c r="G51" s="1">
        <v>0</v>
      </c>
      <c r="I51" s="1">
        <v>204074479398</v>
      </c>
      <c r="K51" s="1">
        <v>0</v>
      </c>
      <c r="M51" s="1">
        <v>204074479398</v>
      </c>
    </row>
    <row r="52" spans="1:13" ht="21" x14ac:dyDescent="0.25">
      <c r="A52" s="2" t="s">
        <v>86</v>
      </c>
      <c r="C52" s="1">
        <v>1020664383562</v>
      </c>
      <c r="E52" s="1">
        <v>0</v>
      </c>
      <c r="G52" s="1">
        <v>1020664383562</v>
      </c>
      <c r="I52" s="1">
        <v>2888626712329</v>
      </c>
      <c r="K52" s="1">
        <v>0</v>
      </c>
      <c r="M52" s="1">
        <v>2888626712329</v>
      </c>
    </row>
    <row r="53" spans="1:13" ht="21" x14ac:dyDescent="0.25">
      <c r="A53" s="2" t="s">
        <v>78</v>
      </c>
      <c r="C53" s="1">
        <v>19102239199</v>
      </c>
      <c r="E53" s="1">
        <v>0</v>
      </c>
      <c r="G53" s="1">
        <v>19102239199</v>
      </c>
      <c r="I53" s="1">
        <v>77705654070</v>
      </c>
      <c r="K53" s="1">
        <v>0</v>
      </c>
      <c r="M53" s="1">
        <v>77705654070</v>
      </c>
    </row>
    <row r="54" spans="1:13" ht="21" x14ac:dyDescent="0.25">
      <c r="A54" s="2" t="s">
        <v>54</v>
      </c>
      <c r="C54" s="1">
        <v>38247949771</v>
      </c>
      <c r="E54" s="1">
        <v>0</v>
      </c>
      <c r="G54" s="1">
        <v>38247949771</v>
      </c>
      <c r="I54" s="1">
        <v>155452694064</v>
      </c>
      <c r="K54" s="1">
        <v>0</v>
      </c>
      <c r="M54" s="1">
        <v>155452694064</v>
      </c>
    </row>
    <row r="55" spans="1:13" ht="21.75" thickBot="1" x14ac:dyDescent="0.3">
      <c r="A55" s="2" t="s">
        <v>203</v>
      </c>
      <c r="C55" s="1">
        <v>0</v>
      </c>
      <c r="E55" s="1">
        <v>0</v>
      </c>
      <c r="G55" s="1">
        <v>0</v>
      </c>
      <c r="I55" s="1">
        <v>244732814341</v>
      </c>
      <c r="K55" s="1">
        <v>0</v>
      </c>
      <c r="M55" s="1">
        <v>244732814341</v>
      </c>
    </row>
    <row r="56" spans="1:13" ht="21.75" thickBot="1" x14ac:dyDescent="0.3">
      <c r="A56" s="2" t="s">
        <v>28</v>
      </c>
      <c r="C56" s="4">
        <f>SUM(C8:C55)</f>
        <v>5365024920206</v>
      </c>
      <c r="D56" s="2"/>
      <c r="E56" s="4">
        <f>SUM(E8:E55)</f>
        <v>0</v>
      </c>
      <c r="F56" s="2"/>
      <c r="G56" s="4">
        <f>SUM(G8:G55)</f>
        <v>5365024920206</v>
      </c>
      <c r="H56" s="2"/>
      <c r="I56" s="4">
        <f>SUM(I8:I55)</f>
        <v>16520263858193</v>
      </c>
      <c r="J56" s="2"/>
      <c r="K56" s="4">
        <f>SUM(K8:K55)</f>
        <v>0</v>
      </c>
      <c r="L56" s="2"/>
      <c r="M56" s="4">
        <f>SUM(M8:M55)</f>
        <v>16520263858193</v>
      </c>
    </row>
  </sheetData>
  <mergeCells count="12">
    <mergeCell ref="K7"/>
    <mergeCell ref="M7"/>
    <mergeCell ref="I6:M6"/>
    <mergeCell ref="A2:M2"/>
    <mergeCell ref="A3:M3"/>
    <mergeCell ref="A4:M4"/>
    <mergeCell ref="C7"/>
    <mergeCell ref="E7"/>
    <mergeCell ref="G7"/>
    <mergeCell ref="C6:G6"/>
    <mergeCell ref="I7"/>
    <mergeCell ref="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D138-33CA-45AB-9C0C-8BDC2E1B8AAF}">
  <dimension ref="A2:M147"/>
  <sheetViews>
    <sheetView rightToLeft="1" workbookViewId="0">
      <selection activeCell="M16" sqref="M16"/>
    </sheetView>
  </sheetViews>
  <sheetFormatPr defaultRowHeight="18.75" x14ac:dyDescent="0.25"/>
  <cols>
    <col min="1" max="1" width="33.42578125" style="1" bestFit="1" customWidth="1"/>
    <col min="2" max="2" width="1" style="1" customWidth="1"/>
    <col min="3" max="3" width="23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3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</row>
    <row r="3" spans="1:13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  <c r="H3" s="29" t="s">
        <v>191</v>
      </c>
      <c r="I3" s="29" t="s">
        <v>191</v>
      </c>
      <c r="J3" s="29" t="s">
        <v>191</v>
      </c>
      <c r="K3" s="29" t="s">
        <v>191</v>
      </c>
      <c r="L3" s="29" t="s">
        <v>191</v>
      </c>
      <c r="M3" s="29" t="s">
        <v>191</v>
      </c>
    </row>
    <row r="4" spans="1:13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</row>
    <row r="6" spans="1:13" ht="27" thickBot="1" x14ac:dyDescent="0.3">
      <c r="A6" s="5" t="s">
        <v>192</v>
      </c>
      <c r="C6" s="28" t="s">
        <v>193</v>
      </c>
      <c r="D6" s="28" t="s">
        <v>193</v>
      </c>
      <c r="E6" s="28" t="s">
        <v>193</v>
      </c>
      <c r="F6" s="28" t="s">
        <v>193</v>
      </c>
      <c r="G6" s="28" t="s">
        <v>193</v>
      </c>
      <c r="I6" s="28" t="s">
        <v>194</v>
      </c>
      <c r="J6" s="28" t="s">
        <v>194</v>
      </c>
      <c r="K6" s="28" t="s">
        <v>194</v>
      </c>
      <c r="L6" s="28" t="s">
        <v>194</v>
      </c>
      <c r="M6" s="28" t="s">
        <v>194</v>
      </c>
    </row>
    <row r="7" spans="1:13" ht="27" thickBot="1" x14ac:dyDescent="0.3">
      <c r="A7" s="3" t="s">
        <v>195</v>
      </c>
      <c r="C7" s="3" t="s">
        <v>196</v>
      </c>
      <c r="E7" s="3" t="s">
        <v>197</v>
      </c>
      <c r="G7" s="3" t="s">
        <v>198</v>
      </c>
      <c r="I7" s="3" t="s">
        <v>196</v>
      </c>
      <c r="K7" s="3" t="s">
        <v>197</v>
      </c>
      <c r="M7" s="3" t="s">
        <v>198</v>
      </c>
    </row>
    <row r="8" spans="1:13" ht="21" x14ac:dyDescent="0.25">
      <c r="A8" s="2" t="s">
        <v>171</v>
      </c>
      <c r="C8" s="1">
        <v>24940</v>
      </c>
      <c r="E8" s="1">
        <v>0</v>
      </c>
      <c r="G8" s="1">
        <f>+C8-E8</f>
        <v>24940</v>
      </c>
      <c r="I8" s="1">
        <v>100474</v>
      </c>
      <c r="K8" s="1">
        <v>0</v>
      </c>
      <c r="M8" s="1">
        <f>+I8-K8</f>
        <v>100474</v>
      </c>
    </row>
    <row r="9" spans="1:13" ht="21" x14ac:dyDescent="0.25">
      <c r="A9" s="2" t="s">
        <v>172</v>
      </c>
      <c r="C9" s="1">
        <v>697965065</v>
      </c>
      <c r="E9" s="1">
        <v>0</v>
      </c>
      <c r="G9" s="1">
        <f t="shared" ref="G9:G72" si="0">+C9-E9</f>
        <v>697965065</v>
      </c>
      <c r="I9" s="1">
        <v>24497113406</v>
      </c>
      <c r="K9" s="1">
        <v>0</v>
      </c>
      <c r="M9" s="1">
        <f t="shared" ref="M9:M72" si="1">+I9-K9</f>
        <v>24497113406</v>
      </c>
    </row>
    <row r="10" spans="1:13" ht="21" x14ac:dyDescent="0.25">
      <c r="A10" s="2" t="s">
        <v>174</v>
      </c>
      <c r="C10" s="1">
        <v>42820</v>
      </c>
      <c r="E10" s="1">
        <v>0</v>
      </c>
      <c r="G10" s="1">
        <f t="shared" si="0"/>
        <v>42820</v>
      </c>
      <c r="I10" s="1">
        <v>139265</v>
      </c>
      <c r="K10" s="1">
        <v>0</v>
      </c>
      <c r="M10" s="1">
        <f t="shared" si="1"/>
        <v>139265</v>
      </c>
    </row>
    <row r="11" spans="1:13" ht="21" x14ac:dyDescent="0.25">
      <c r="A11" s="2" t="s">
        <v>175</v>
      </c>
      <c r="C11" s="1">
        <v>75019</v>
      </c>
      <c r="E11" s="1">
        <v>0</v>
      </c>
      <c r="G11" s="1">
        <f t="shared" si="0"/>
        <v>75019</v>
      </c>
      <c r="I11" s="1">
        <v>125449</v>
      </c>
      <c r="K11" s="1">
        <v>0</v>
      </c>
      <c r="M11" s="1">
        <f t="shared" si="1"/>
        <v>125449</v>
      </c>
    </row>
    <row r="12" spans="1:13" ht="21" x14ac:dyDescent="0.25">
      <c r="A12" s="2" t="s">
        <v>176</v>
      </c>
      <c r="C12" s="1">
        <v>43538</v>
      </c>
      <c r="E12" s="1">
        <v>0</v>
      </c>
      <c r="G12" s="1">
        <f t="shared" si="0"/>
        <v>43538</v>
      </c>
      <c r="I12" s="1">
        <v>107381</v>
      </c>
      <c r="K12" s="1">
        <v>0</v>
      </c>
      <c r="M12" s="1">
        <f t="shared" si="1"/>
        <v>107381</v>
      </c>
    </row>
    <row r="13" spans="1:13" ht="21" x14ac:dyDescent="0.25">
      <c r="A13" s="2" t="s">
        <v>177</v>
      </c>
      <c r="C13" s="1">
        <v>41974</v>
      </c>
      <c r="E13" s="1">
        <v>0</v>
      </c>
      <c r="G13" s="1">
        <f t="shared" si="0"/>
        <v>41974</v>
      </c>
      <c r="I13" s="1">
        <v>2628581040</v>
      </c>
      <c r="K13" s="1">
        <v>0</v>
      </c>
      <c r="M13" s="1">
        <f t="shared" si="1"/>
        <v>2628581040</v>
      </c>
    </row>
    <row r="14" spans="1:13" ht="21" x14ac:dyDescent="0.25">
      <c r="A14" s="2" t="s">
        <v>178</v>
      </c>
      <c r="C14" s="1">
        <v>40832</v>
      </c>
      <c r="E14" s="1">
        <v>0</v>
      </c>
      <c r="G14" s="1">
        <f t="shared" si="0"/>
        <v>40832</v>
      </c>
      <c r="I14" s="1">
        <v>158156</v>
      </c>
      <c r="K14" s="1">
        <v>0</v>
      </c>
      <c r="M14" s="1">
        <f t="shared" si="1"/>
        <v>158156</v>
      </c>
    </row>
    <row r="15" spans="1:13" ht="21" x14ac:dyDescent="0.25">
      <c r="A15" s="2" t="s">
        <v>179</v>
      </c>
      <c r="C15" s="1">
        <v>29963</v>
      </c>
      <c r="E15" s="1">
        <v>0</v>
      </c>
      <c r="G15" s="1">
        <f t="shared" si="0"/>
        <v>29963</v>
      </c>
      <c r="I15" s="1">
        <v>142564</v>
      </c>
      <c r="K15" s="1">
        <v>0</v>
      </c>
      <c r="M15" s="1">
        <f t="shared" si="1"/>
        <v>142564</v>
      </c>
    </row>
    <row r="16" spans="1:13" ht="21" x14ac:dyDescent="0.25">
      <c r="A16" s="2" t="s">
        <v>204</v>
      </c>
      <c r="C16" s="1">
        <v>0</v>
      </c>
      <c r="E16" s="1">
        <v>0</v>
      </c>
      <c r="G16" s="1">
        <f t="shared" si="0"/>
        <v>0</v>
      </c>
      <c r="I16" s="1">
        <v>28054794533</v>
      </c>
      <c r="K16" s="1">
        <v>0</v>
      </c>
      <c r="M16" s="1">
        <f t="shared" si="1"/>
        <v>28054794533</v>
      </c>
    </row>
    <row r="17" spans="1:13" ht="21" x14ac:dyDescent="0.25">
      <c r="A17" s="2" t="s">
        <v>204</v>
      </c>
      <c r="C17" s="1">
        <v>0</v>
      </c>
      <c r="E17" s="1">
        <v>0</v>
      </c>
      <c r="G17" s="1">
        <f t="shared" si="0"/>
        <v>0</v>
      </c>
      <c r="I17" s="1">
        <v>22443835615</v>
      </c>
      <c r="K17" s="1">
        <v>0</v>
      </c>
      <c r="M17" s="1">
        <f t="shared" si="1"/>
        <v>22443835615</v>
      </c>
    </row>
    <row r="18" spans="1:13" ht="21" x14ac:dyDescent="0.25">
      <c r="A18" s="2" t="s">
        <v>204</v>
      </c>
      <c r="C18" s="1">
        <v>0</v>
      </c>
      <c r="E18" s="1">
        <v>0</v>
      </c>
      <c r="G18" s="1">
        <f t="shared" si="0"/>
        <v>0</v>
      </c>
      <c r="I18" s="1">
        <v>98980821934</v>
      </c>
      <c r="K18" s="1">
        <v>0</v>
      </c>
      <c r="M18" s="1">
        <f t="shared" si="1"/>
        <v>98980821934</v>
      </c>
    </row>
    <row r="19" spans="1:13" ht="21" x14ac:dyDescent="0.25">
      <c r="A19" s="2" t="s">
        <v>180</v>
      </c>
      <c r="C19" s="1">
        <v>79150684936</v>
      </c>
      <c r="E19" s="1">
        <v>0</v>
      </c>
      <c r="G19" s="1">
        <f t="shared" si="0"/>
        <v>79150684936</v>
      </c>
      <c r="I19" s="1">
        <v>325232876717</v>
      </c>
      <c r="K19" s="1">
        <v>0</v>
      </c>
      <c r="M19" s="1">
        <f t="shared" si="1"/>
        <v>325232876717</v>
      </c>
    </row>
    <row r="20" spans="1:13" ht="21" x14ac:dyDescent="0.25">
      <c r="A20" s="2" t="s">
        <v>204</v>
      </c>
      <c r="C20" s="1">
        <v>0</v>
      </c>
      <c r="E20" s="1">
        <v>0</v>
      </c>
      <c r="G20" s="1">
        <f t="shared" si="0"/>
        <v>0</v>
      </c>
      <c r="I20" s="1">
        <v>157808219184</v>
      </c>
      <c r="K20" s="1">
        <v>374606995</v>
      </c>
      <c r="M20" s="1">
        <f t="shared" si="1"/>
        <v>157433612189</v>
      </c>
    </row>
    <row r="21" spans="1:13" ht="21" x14ac:dyDescent="0.25">
      <c r="A21" s="2" t="s">
        <v>181</v>
      </c>
      <c r="C21" s="1">
        <v>0</v>
      </c>
      <c r="E21" s="1">
        <v>0</v>
      </c>
      <c r="G21" s="1">
        <f t="shared" si="0"/>
        <v>0</v>
      </c>
      <c r="I21" s="1">
        <v>1607</v>
      </c>
      <c r="K21" s="1">
        <v>0</v>
      </c>
      <c r="M21" s="1">
        <f t="shared" si="1"/>
        <v>1607</v>
      </c>
    </row>
    <row r="22" spans="1:13" ht="21" x14ac:dyDescent="0.25">
      <c r="A22" s="2" t="s">
        <v>204</v>
      </c>
      <c r="C22" s="1">
        <v>0</v>
      </c>
      <c r="E22" s="1">
        <v>0</v>
      </c>
      <c r="G22" s="1">
        <f t="shared" si="0"/>
        <v>0</v>
      </c>
      <c r="I22" s="1">
        <v>94684931519</v>
      </c>
      <c r="K22" s="1">
        <v>0</v>
      </c>
      <c r="M22" s="1">
        <f t="shared" si="1"/>
        <v>94684931519</v>
      </c>
    </row>
    <row r="23" spans="1:13" ht="21" x14ac:dyDescent="0.25">
      <c r="A23" s="2" t="s">
        <v>175</v>
      </c>
      <c r="C23" s="1">
        <v>24558904123</v>
      </c>
      <c r="E23" s="1">
        <v>0</v>
      </c>
      <c r="G23" s="1">
        <f t="shared" si="0"/>
        <v>24558904123</v>
      </c>
      <c r="I23" s="1">
        <v>98383561661</v>
      </c>
      <c r="K23" s="1">
        <v>2647334</v>
      </c>
      <c r="M23" s="1">
        <f t="shared" si="1"/>
        <v>98380914327</v>
      </c>
    </row>
    <row r="24" spans="1:13" ht="21" x14ac:dyDescent="0.25">
      <c r="A24" s="2" t="s">
        <v>205</v>
      </c>
      <c r="C24" s="1">
        <v>0</v>
      </c>
      <c r="E24" s="1">
        <v>0</v>
      </c>
      <c r="G24" s="1">
        <f t="shared" si="0"/>
        <v>0</v>
      </c>
      <c r="I24" s="1">
        <v>146761643831</v>
      </c>
      <c r="K24" s="1">
        <v>0</v>
      </c>
      <c r="M24" s="1">
        <f t="shared" si="1"/>
        <v>146761643831</v>
      </c>
    </row>
    <row r="25" spans="1:13" ht="21" x14ac:dyDescent="0.25">
      <c r="A25" s="2" t="s">
        <v>206</v>
      </c>
      <c r="C25" s="1">
        <v>0</v>
      </c>
      <c r="E25" s="1">
        <v>0</v>
      </c>
      <c r="G25" s="1">
        <f t="shared" si="0"/>
        <v>0</v>
      </c>
      <c r="I25" s="1">
        <v>11221917811</v>
      </c>
      <c r="K25" s="1">
        <v>69975175</v>
      </c>
      <c r="M25" s="1">
        <f t="shared" si="1"/>
        <v>11151942636</v>
      </c>
    </row>
    <row r="26" spans="1:13" ht="21" x14ac:dyDescent="0.25">
      <c r="A26" s="2" t="s">
        <v>175</v>
      </c>
      <c r="C26" s="1">
        <v>0</v>
      </c>
      <c r="E26" s="1">
        <v>0</v>
      </c>
      <c r="G26" s="1">
        <f t="shared" si="0"/>
        <v>0</v>
      </c>
      <c r="I26" s="1">
        <v>75260273992</v>
      </c>
      <c r="K26" s="1">
        <v>31710887</v>
      </c>
      <c r="M26" s="1">
        <f t="shared" si="1"/>
        <v>75228563105</v>
      </c>
    </row>
    <row r="27" spans="1:13" ht="21" x14ac:dyDescent="0.25">
      <c r="A27" s="2" t="s">
        <v>204</v>
      </c>
      <c r="C27" s="1">
        <v>0</v>
      </c>
      <c r="E27" s="1">
        <v>0</v>
      </c>
      <c r="G27" s="1">
        <f t="shared" si="0"/>
        <v>0</v>
      </c>
      <c r="I27" s="1">
        <v>7671232881</v>
      </c>
      <c r="K27" s="1">
        <v>0</v>
      </c>
      <c r="M27" s="1">
        <f t="shared" si="1"/>
        <v>7671232881</v>
      </c>
    </row>
    <row r="28" spans="1:13" ht="21" x14ac:dyDescent="0.25">
      <c r="A28" s="2" t="s">
        <v>179</v>
      </c>
      <c r="C28" s="1">
        <v>273972605</v>
      </c>
      <c r="E28" s="1">
        <v>0</v>
      </c>
      <c r="G28" s="1">
        <f t="shared" si="0"/>
        <v>273972605</v>
      </c>
      <c r="I28" s="1">
        <v>819863013714</v>
      </c>
      <c r="K28" s="1">
        <v>0</v>
      </c>
      <c r="M28" s="1">
        <f t="shared" si="1"/>
        <v>819863013714</v>
      </c>
    </row>
    <row r="29" spans="1:13" ht="21" x14ac:dyDescent="0.25">
      <c r="A29" s="2" t="s">
        <v>175</v>
      </c>
      <c r="C29" s="1">
        <v>17378082202</v>
      </c>
      <c r="E29" s="1">
        <v>0</v>
      </c>
      <c r="G29" s="1">
        <f t="shared" si="0"/>
        <v>17378082202</v>
      </c>
      <c r="I29" s="1">
        <v>132216438357</v>
      </c>
      <c r="K29" s="1">
        <v>4118074</v>
      </c>
      <c r="M29" s="1">
        <f t="shared" si="1"/>
        <v>132212320283</v>
      </c>
    </row>
    <row r="30" spans="1:13" ht="21" x14ac:dyDescent="0.25">
      <c r="A30" s="2" t="s">
        <v>204</v>
      </c>
      <c r="C30" s="1">
        <v>0</v>
      </c>
      <c r="E30" s="1">
        <v>0</v>
      </c>
      <c r="G30" s="1">
        <f t="shared" si="0"/>
        <v>0</v>
      </c>
      <c r="I30" s="1">
        <v>19638356165</v>
      </c>
      <c r="K30" s="1">
        <v>0</v>
      </c>
      <c r="M30" s="1">
        <f t="shared" si="1"/>
        <v>19638356165</v>
      </c>
    </row>
    <row r="31" spans="1:13" ht="21" x14ac:dyDescent="0.25">
      <c r="A31" s="2" t="s">
        <v>175</v>
      </c>
      <c r="C31" s="1">
        <v>29516438409</v>
      </c>
      <c r="E31" s="1">
        <v>0</v>
      </c>
      <c r="G31" s="1">
        <f t="shared" si="0"/>
        <v>29516438409</v>
      </c>
      <c r="I31" s="1">
        <v>148456164399</v>
      </c>
      <c r="K31" s="1">
        <v>4265150</v>
      </c>
      <c r="M31" s="1">
        <f t="shared" si="1"/>
        <v>148451899249</v>
      </c>
    </row>
    <row r="32" spans="1:13" ht="21" x14ac:dyDescent="0.25">
      <c r="A32" s="2" t="s">
        <v>180</v>
      </c>
      <c r="C32" s="1">
        <v>68972602761</v>
      </c>
      <c r="E32" s="1">
        <v>0</v>
      </c>
      <c r="G32" s="1">
        <f t="shared" si="0"/>
        <v>68972602761</v>
      </c>
      <c r="I32" s="1">
        <v>274041095912</v>
      </c>
      <c r="K32" s="1">
        <v>105142450</v>
      </c>
      <c r="M32" s="1">
        <f t="shared" si="1"/>
        <v>273935953462</v>
      </c>
    </row>
    <row r="33" spans="1:13" ht="21" x14ac:dyDescent="0.25">
      <c r="A33" s="2" t="s">
        <v>171</v>
      </c>
      <c r="C33" s="1">
        <v>0</v>
      </c>
      <c r="E33" s="1">
        <v>0</v>
      </c>
      <c r="G33" s="1">
        <f t="shared" si="0"/>
        <v>0</v>
      </c>
      <c r="I33" s="1">
        <v>4352054821</v>
      </c>
      <c r="K33" s="1">
        <v>0</v>
      </c>
      <c r="M33" s="1">
        <f t="shared" si="1"/>
        <v>4352054821</v>
      </c>
    </row>
    <row r="34" spans="1:13" ht="21" x14ac:dyDescent="0.25">
      <c r="A34" s="2" t="s">
        <v>204</v>
      </c>
      <c r="C34" s="1">
        <v>0</v>
      </c>
      <c r="E34" s="1">
        <v>0</v>
      </c>
      <c r="G34" s="1">
        <f t="shared" si="0"/>
        <v>0</v>
      </c>
      <c r="I34" s="1">
        <v>83638356165</v>
      </c>
      <c r="K34" s="1">
        <v>278151255</v>
      </c>
      <c r="M34" s="1">
        <f t="shared" si="1"/>
        <v>83360204910</v>
      </c>
    </row>
    <row r="35" spans="1:13" ht="21" x14ac:dyDescent="0.25">
      <c r="A35" s="2" t="s">
        <v>179</v>
      </c>
      <c r="C35" s="1">
        <v>1661301377</v>
      </c>
      <c r="E35" s="1">
        <v>0</v>
      </c>
      <c r="G35" s="1">
        <f t="shared" si="0"/>
        <v>1661301377</v>
      </c>
      <c r="I35" s="1">
        <v>301299657535</v>
      </c>
      <c r="K35" s="1">
        <v>69324236</v>
      </c>
      <c r="M35" s="1">
        <f t="shared" si="1"/>
        <v>301230333299</v>
      </c>
    </row>
    <row r="36" spans="1:13" ht="21" x14ac:dyDescent="0.25">
      <c r="A36" s="2" t="s">
        <v>182</v>
      </c>
      <c r="C36" s="1">
        <v>11221917825</v>
      </c>
      <c r="E36" s="1">
        <v>0</v>
      </c>
      <c r="G36" s="1">
        <f t="shared" si="0"/>
        <v>11221917825</v>
      </c>
      <c r="I36" s="1">
        <v>44345205495</v>
      </c>
      <c r="K36" s="1">
        <v>63878187</v>
      </c>
      <c r="M36" s="1">
        <f t="shared" si="1"/>
        <v>44281327308</v>
      </c>
    </row>
    <row r="37" spans="1:13" ht="21" x14ac:dyDescent="0.25">
      <c r="A37" s="2" t="s">
        <v>182</v>
      </c>
      <c r="C37" s="1">
        <v>0</v>
      </c>
      <c r="E37" s="1">
        <v>0</v>
      </c>
      <c r="G37" s="1">
        <f t="shared" si="0"/>
        <v>0</v>
      </c>
      <c r="I37" s="1">
        <v>149856166014</v>
      </c>
      <c r="K37" s="1">
        <v>0</v>
      </c>
      <c r="M37" s="1">
        <f t="shared" si="1"/>
        <v>149856166014</v>
      </c>
    </row>
    <row r="38" spans="1:13" ht="21" x14ac:dyDescent="0.25">
      <c r="A38" s="2" t="s">
        <v>179</v>
      </c>
      <c r="C38" s="1">
        <v>226027410</v>
      </c>
      <c r="E38" s="1">
        <v>0</v>
      </c>
      <c r="G38" s="1">
        <f t="shared" si="0"/>
        <v>226027410</v>
      </c>
      <c r="I38" s="1">
        <v>270554794545</v>
      </c>
      <c r="K38" s="1">
        <v>0</v>
      </c>
      <c r="M38" s="1">
        <f t="shared" si="1"/>
        <v>270554794545</v>
      </c>
    </row>
    <row r="39" spans="1:13" ht="21" x14ac:dyDescent="0.25">
      <c r="A39" s="2" t="s">
        <v>184</v>
      </c>
      <c r="C39" s="1">
        <v>0</v>
      </c>
      <c r="E39" s="1">
        <v>0</v>
      </c>
      <c r="G39" s="1">
        <f t="shared" si="0"/>
        <v>0</v>
      </c>
      <c r="I39" s="1">
        <v>192328767131</v>
      </c>
      <c r="K39" s="1">
        <v>0</v>
      </c>
      <c r="M39" s="1">
        <f t="shared" si="1"/>
        <v>192328767131</v>
      </c>
    </row>
    <row r="40" spans="1:13" ht="21" x14ac:dyDescent="0.25">
      <c r="A40" s="2" t="s">
        <v>177</v>
      </c>
      <c r="C40" s="1">
        <v>10</v>
      </c>
      <c r="E40" s="1">
        <v>0</v>
      </c>
      <c r="G40" s="1">
        <f t="shared" si="0"/>
        <v>10</v>
      </c>
      <c r="I40" s="1">
        <v>192328767131</v>
      </c>
      <c r="K40" s="1">
        <v>0</v>
      </c>
      <c r="M40" s="1">
        <f t="shared" si="1"/>
        <v>192328767131</v>
      </c>
    </row>
    <row r="41" spans="1:13" ht="21" x14ac:dyDescent="0.25">
      <c r="A41" s="2" t="s">
        <v>183</v>
      </c>
      <c r="C41" s="1">
        <v>54534246582</v>
      </c>
      <c r="E41" s="1">
        <v>0</v>
      </c>
      <c r="G41" s="1">
        <f t="shared" si="0"/>
        <v>54534246582</v>
      </c>
      <c r="I41" s="1">
        <v>304767123302</v>
      </c>
      <c r="K41" s="1">
        <v>0</v>
      </c>
      <c r="M41" s="1">
        <f t="shared" si="1"/>
        <v>304767123302</v>
      </c>
    </row>
    <row r="42" spans="1:13" ht="21" x14ac:dyDescent="0.25">
      <c r="A42" s="2" t="s">
        <v>183</v>
      </c>
      <c r="C42" s="1">
        <v>263013698628</v>
      </c>
      <c r="E42" s="1">
        <v>0</v>
      </c>
      <c r="G42" s="1">
        <f t="shared" si="0"/>
        <v>263013698628</v>
      </c>
      <c r="I42" s="1">
        <v>1097123287661</v>
      </c>
      <c r="K42" s="1">
        <v>568113488</v>
      </c>
      <c r="M42" s="1">
        <f t="shared" si="1"/>
        <v>1096555174173</v>
      </c>
    </row>
    <row r="43" spans="1:13" ht="21" x14ac:dyDescent="0.25">
      <c r="A43" s="2" t="s">
        <v>182</v>
      </c>
      <c r="C43" s="1">
        <v>43028630138</v>
      </c>
      <c r="E43" s="1">
        <v>6420678</v>
      </c>
      <c r="G43" s="1">
        <f t="shared" si="0"/>
        <v>43022209460</v>
      </c>
      <c r="I43" s="1">
        <v>169725205475</v>
      </c>
      <c r="K43" s="1">
        <v>308341192</v>
      </c>
      <c r="M43" s="1">
        <f t="shared" si="1"/>
        <v>169416864283</v>
      </c>
    </row>
    <row r="44" spans="1:13" ht="21" x14ac:dyDescent="0.25">
      <c r="A44" s="2" t="s">
        <v>184</v>
      </c>
      <c r="C44" s="1">
        <v>42267123285</v>
      </c>
      <c r="E44" s="1">
        <v>8084684</v>
      </c>
      <c r="G44" s="1">
        <f t="shared" si="0"/>
        <v>42259038601</v>
      </c>
      <c r="I44" s="1">
        <v>166479452050</v>
      </c>
      <c r="K44" s="1">
        <v>303047570</v>
      </c>
      <c r="M44" s="1">
        <f t="shared" si="1"/>
        <v>166176404480</v>
      </c>
    </row>
    <row r="45" spans="1:13" ht="21" x14ac:dyDescent="0.25">
      <c r="A45" s="2" t="s">
        <v>185</v>
      </c>
      <c r="C45" s="1">
        <v>93373</v>
      </c>
      <c r="E45" s="1">
        <v>0</v>
      </c>
      <c r="G45" s="1">
        <f t="shared" si="0"/>
        <v>93373</v>
      </c>
      <c r="I45" s="1">
        <v>381691</v>
      </c>
      <c r="K45" s="1">
        <v>0</v>
      </c>
      <c r="M45" s="1">
        <f t="shared" si="1"/>
        <v>381691</v>
      </c>
    </row>
    <row r="46" spans="1:13" ht="21" x14ac:dyDescent="0.25">
      <c r="A46" s="2" t="s">
        <v>186</v>
      </c>
      <c r="C46" s="1">
        <v>42246575340</v>
      </c>
      <c r="E46" s="1">
        <v>7900126</v>
      </c>
      <c r="G46" s="1">
        <f t="shared" si="0"/>
        <v>42238675214</v>
      </c>
      <c r="I46" s="1">
        <v>166458904105</v>
      </c>
      <c r="K46" s="1">
        <v>277573774</v>
      </c>
      <c r="M46" s="1">
        <f t="shared" si="1"/>
        <v>166181330331</v>
      </c>
    </row>
    <row r="47" spans="1:13" ht="21" x14ac:dyDescent="0.25">
      <c r="A47" s="2" t="s">
        <v>176</v>
      </c>
      <c r="C47" s="1">
        <v>0</v>
      </c>
      <c r="E47" s="1">
        <v>0</v>
      </c>
      <c r="G47" s="1">
        <f t="shared" si="0"/>
        <v>0</v>
      </c>
      <c r="I47" s="1">
        <v>158684931523</v>
      </c>
      <c r="K47" s="1">
        <v>0</v>
      </c>
      <c r="M47" s="1">
        <f t="shared" si="1"/>
        <v>158684931523</v>
      </c>
    </row>
    <row r="48" spans="1:13" ht="21" x14ac:dyDescent="0.25">
      <c r="A48" s="2" t="s">
        <v>182</v>
      </c>
      <c r="C48" s="1">
        <v>100508219180</v>
      </c>
      <c r="E48" s="1">
        <v>0</v>
      </c>
      <c r="G48" s="1">
        <f t="shared" si="0"/>
        <v>100508219180</v>
      </c>
      <c r="I48" s="1">
        <v>406898630138</v>
      </c>
      <c r="K48" s="1">
        <v>434803554</v>
      </c>
      <c r="M48" s="1">
        <f t="shared" si="1"/>
        <v>406463826584</v>
      </c>
    </row>
    <row r="49" spans="1:13" ht="21" x14ac:dyDescent="0.25">
      <c r="A49" s="2" t="s">
        <v>177</v>
      </c>
      <c r="C49" s="1">
        <v>23858219178</v>
      </c>
      <c r="E49" s="1">
        <v>0</v>
      </c>
      <c r="G49" s="1">
        <f t="shared" si="0"/>
        <v>23858219178</v>
      </c>
      <c r="I49" s="1">
        <v>94245205473</v>
      </c>
      <c r="K49" s="1">
        <v>182109903</v>
      </c>
      <c r="M49" s="1">
        <f t="shared" si="1"/>
        <v>94063095570</v>
      </c>
    </row>
    <row r="50" spans="1:13" ht="21" x14ac:dyDescent="0.25">
      <c r="A50" s="2" t="s">
        <v>179</v>
      </c>
      <c r="C50" s="1">
        <v>692191813</v>
      </c>
      <c r="E50" s="1">
        <v>0</v>
      </c>
      <c r="G50" s="1">
        <f t="shared" si="0"/>
        <v>692191813</v>
      </c>
      <c r="I50" s="1">
        <v>25967808224</v>
      </c>
      <c r="K50" s="1">
        <v>37666268</v>
      </c>
      <c r="M50" s="1">
        <f t="shared" si="1"/>
        <v>25930141956</v>
      </c>
    </row>
    <row r="51" spans="1:13" ht="21" x14ac:dyDescent="0.25">
      <c r="A51" s="2" t="s">
        <v>204</v>
      </c>
      <c r="C51" s="1">
        <v>0</v>
      </c>
      <c r="E51" s="1">
        <v>0</v>
      </c>
      <c r="G51" s="1">
        <f t="shared" si="0"/>
        <v>0</v>
      </c>
      <c r="I51" s="1">
        <v>371375342462</v>
      </c>
      <c r="K51" s="1">
        <v>187694180</v>
      </c>
      <c r="M51" s="1">
        <f t="shared" si="1"/>
        <v>371187648282</v>
      </c>
    </row>
    <row r="52" spans="1:13" ht="21" x14ac:dyDescent="0.25">
      <c r="A52" s="2" t="s">
        <v>207</v>
      </c>
      <c r="C52" s="1">
        <v>0</v>
      </c>
      <c r="E52" s="1">
        <v>0</v>
      </c>
      <c r="G52" s="1">
        <f t="shared" si="0"/>
        <v>0</v>
      </c>
      <c r="I52" s="1">
        <v>46027397271</v>
      </c>
      <c r="K52" s="1">
        <v>0</v>
      </c>
      <c r="M52" s="1">
        <f t="shared" si="1"/>
        <v>46027397271</v>
      </c>
    </row>
    <row r="53" spans="1:13" ht="21" x14ac:dyDescent="0.25">
      <c r="A53" s="2" t="s">
        <v>171</v>
      </c>
      <c r="C53" s="1">
        <v>0</v>
      </c>
      <c r="E53" s="1">
        <v>0</v>
      </c>
      <c r="G53" s="1">
        <f t="shared" si="0"/>
        <v>0</v>
      </c>
      <c r="I53" s="1">
        <v>167215753430</v>
      </c>
      <c r="K53" s="1">
        <v>0</v>
      </c>
      <c r="M53" s="1">
        <f t="shared" si="1"/>
        <v>167215753430</v>
      </c>
    </row>
    <row r="54" spans="1:13" ht="21" x14ac:dyDescent="0.25">
      <c r="A54" s="2" t="s">
        <v>208</v>
      </c>
      <c r="C54" s="1">
        <v>0</v>
      </c>
      <c r="E54" s="1">
        <v>0</v>
      </c>
      <c r="G54" s="1">
        <f t="shared" si="0"/>
        <v>0</v>
      </c>
      <c r="I54" s="1">
        <v>24828493161</v>
      </c>
      <c r="K54" s="1">
        <v>0</v>
      </c>
      <c r="M54" s="1">
        <f t="shared" si="1"/>
        <v>24828493161</v>
      </c>
    </row>
    <row r="55" spans="1:13" ht="21" x14ac:dyDescent="0.25">
      <c r="A55" s="2" t="s">
        <v>188</v>
      </c>
      <c r="C55" s="1">
        <v>0</v>
      </c>
      <c r="E55" s="1">
        <v>0</v>
      </c>
      <c r="G55" s="1">
        <f t="shared" si="0"/>
        <v>0</v>
      </c>
      <c r="I55" s="1">
        <v>86547945210</v>
      </c>
      <c r="K55" s="1">
        <v>521713513</v>
      </c>
      <c r="M55" s="1">
        <f t="shared" si="1"/>
        <v>86026231697</v>
      </c>
    </row>
    <row r="56" spans="1:13" ht="21" x14ac:dyDescent="0.25">
      <c r="A56" s="2" t="s">
        <v>171</v>
      </c>
      <c r="C56" s="1">
        <v>284931517</v>
      </c>
      <c r="E56" s="1">
        <v>0</v>
      </c>
      <c r="G56" s="1">
        <f t="shared" si="0"/>
        <v>284931517</v>
      </c>
      <c r="I56" s="1">
        <v>50575342481</v>
      </c>
      <c r="K56" s="1">
        <v>21125625</v>
      </c>
      <c r="M56" s="1">
        <f t="shared" si="1"/>
        <v>50554216856</v>
      </c>
    </row>
    <row r="57" spans="1:13" ht="21" x14ac:dyDescent="0.25">
      <c r="A57" s="2" t="s">
        <v>171</v>
      </c>
      <c r="C57" s="1">
        <v>0</v>
      </c>
      <c r="E57" s="1">
        <v>0</v>
      </c>
      <c r="G57" s="1">
        <f t="shared" si="0"/>
        <v>0</v>
      </c>
      <c r="I57" s="1">
        <v>59034246575</v>
      </c>
      <c r="K57" s="1">
        <v>127461114</v>
      </c>
      <c r="M57" s="1">
        <f t="shared" si="1"/>
        <v>58906785461</v>
      </c>
    </row>
    <row r="58" spans="1:13" ht="21" x14ac:dyDescent="0.25">
      <c r="A58" s="2" t="s">
        <v>171</v>
      </c>
      <c r="C58" s="1">
        <v>0</v>
      </c>
      <c r="E58" s="1">
        <v>0</v>
      </c>
      <c r="G58" s="1">
        <f t="shared" si="0"/>
        <v>0</v>
      </c>
      <c r="I58" s="1">
        <v>13890410963</v>
      </c>
      <c r="K58" s="1">
        <v>47188630</v>
      </c>
      <c r="M58" s="1">
        <f t="shared" si="1"/>
        <v>13843222333</v>
      </c>
    </row>
    <row r="59" spans="1:13" ht="21" x14ac:dyDescent="0.25">
      <c r="A59" s="2" t="s">
        <v>171</v>
      </c>
      <c r="C59" s="1">
        <v>0</v>
      </c>
      <c r="E59" s="1">
        <v>0</v>
      </c>
      <c r="G59" s="1">
        <f t="shared" si="0"/>
        <v>0</v>
      </c>
      <c r="I59" s="1">
        <v>187164383590</v>
      </c>
      <c r="K59" s="1">
        <v>0</v>
      </c>
      <c r="M59" s="1">
        <f t="shared" si="1"/>
        <v>187164383590</v>
      </c>
    </row>
    <row r="60" spans="1:13" ht="21" x14ac:dyDescent="0.25">
      <c r="A60" s="2" t="s">
        <v>175</v>
      </c>
      <c r="C60" s="1">
        <v>0</v>
      </c>
      <c r="E60" s="1">
        <v>0</v>
      </c>
      <c r="G60" s="1">
        <f t="shared" si="0"/>
        <v>0</v>
      </c>
      <c r="I60" s="1">
        <v>297278091541</v>
      </c>
      <c r="K60" s="1">
        <v>166125068</v>
      </c>
      <c r="M60" s="1">
        <f t="shared" si="1"/>
        <v>297111966473</v>
      </c>
    </row>
    <row r="61" spans="1:13" ht="21" x14ac:dyDescent="0.25">
      <c r="A61" s="2" t="s">
        <v>209</v>
      </c>
      <c r="C61" s="1">
        <v>0</v>
      </c>
      <c r="E61" s="1">
        <v>0</v>
      </c>
      <c r="G61" s="1">
        <f t="shared" si="0"/>
        <v>0</v>
      </c>
      <c r="I61" s="1">
        <v>263013698580</v>
      </c>
      <c r="K61" s="1">
        <v>0</v>
      </c>
      <c r="M61" s="1">
        <f t="shared" si="1"/>
        <v>263013698580</v>
      </c>
    </row>
    <row r="62" spans="1:13" ht="21" x14ac:dyDescent="0.25">
      <c r="A62" s="2" t="s">
        <v>210</v>
      </c>
      <c r="C62" s="1">
        <v>0</v>
      </c>
      <c r="E62" s="1">
        <v>0</v>
      </c>
      <c r="G62" s="1">
        <f t="shared" si="0"/>
        <v>0</v>
      </c>
      <c r="I62" s="1">
        <v>262487671200</v>
      </c>
      <c r="K62" s="1">
        <v>0</v>
      </c>
      <c r="M62" s="1">
        <f t="shared" si="1"/>
        <v>262487671200</v>
      </c>
    </row>
    <row r="63" spans="1:13" ht="21" x14ac:dyDescent="0.25">
      <c r="A63" s="2" t="s">
        <v>171</v>
      </c>
      <c r="C63" s="1">
        <v>0</v>
      </c>
      <c r="E63" s="1">
        <v>0</v>
      </c>
      <c r="G63" s="1">
        <f t="shared" si="0"/>
        <v>0</v>
      </c>
      <c r="I63" s="1">
        <v>36471232891</v>
      </c>
      <c r="K63" s="1">
        <v>0</v>
      </c>
      <c r="M63" s="1">
        <f t="shared" si="1"/>
        <v>36471232891</v>
      </c>
    </row>
    <row r="64" spans="1:13" ht="21" x14ac:dyDescent="0.25">
      <c r="A64" s="2" t="s">
        <v>171</v>
      </c>
      <c r="C64" s="1">
        <v>0</v>
      </c>
      <c r="E64" s="1">
        <v>0</v>
      </c>
      <c r="G64" s="1">
        <f t="shared" si="0"/>
        <v>0</v>
      </c>
      <c r="I64" s="1">
        <v>25073972614</v>
      </c>
      <c r="K64" s="1">
        <v>0</v>
      </c>
      <c r="M64" s="1">
        <f t="shared" si="1"/>
        <v>25073972614</v>
      </c>
    </row>
    <row r="65" spans="1:13" ht="21" x14ac:dyDescent="0.25">
      <c r="A65" s="2" t="s">
        <v>177</v>
      </c>
      <c r="C65" s="1">
        <v>12812328766</v>
      </c>
      <c r="E65" s="1">
        <v>0</v>
      </c>
      <c r="G65" s="1">
        <f t="shared" si="0"/>
        <v>12812328766</v>
      </c>
      <c r="I65" s="1">
        <v>51732191778</v>
      </c>
      <c r="K65" s="1">
        <v>60685396</v>
      </c>
      <c r="M65" s="1">
        <f t="shared" si="1"/>
        <v>51671506382</v>
      </c>
    </row>
    <row r="66" spans="1:13" ht="21" x14ac:dyDescent="0.25">
      <c r="A66" s="2" t="s">
        <v>171</v>
      </c>
      <c r="C66" s="1">
        <v>0</v>
      </c>
      <c r="E66" s="1">
        <v>0</v>
      </c>
      <c r="G66" s="1">
        <f t="shared" si="0"/>
        <v>0</v>
      </c>
      <c r="I66" s="1">
        <v>1246575345</v>
      </c>
      <c r="K66" s="1">
        <v>18034535</v>
      </c>
      <c r="M66" s="1">
        <f t="shared" si="1"/>
        <v>1228540810</v>
      </c>
    </row>
    <row r="67" spans="1:13" ht="21" x14ac:dyDescent="0.25">
      <c r="A67" s="2" t="s">
        <v>177</v>
      </c>
      <c r="C67" s="1">
        <v>7593287677</v>
      </c>
      <c r="E67" s="1">
        <v>1155791</v>
      </c>
      <c r="G67" s="1">
        <f t="shared" si="0"/>
        <v>7592131886</v>
      </c>
      <c r="I67" s="1">
        <v>29951506854</v>
      </c>
      <c r="K67" s="1">
        <v>90115413</v>
      </c>
      <c r="M67" s="1">
        <f t="shared" si="1"/>
        <v>29861391441</v>
      </c>
    </row>
    <row r="68" spans="1:13" ht="21" x14ac:dyDescent="0.25">
      <c r="A68" s="2" t="s">
        <v>171</v>
      </c>
      <c r="C68" s="1">
        <v>0</v>
      </c>
      <c r="E68" s="1">
        <v>0</v>
      </c>
      <c r="G68" s="1">
        <f t="shared" si="0"/>
        <v>0</v>
      </c>
      <c r="I68" s="1">
        <v>3472602744</v>
      </c>
      <c r="K68" s="1">
        <v>7586378</v>
      </c>
      <c r="M68" s="1">
        <f t="shared" si="1"/>
        <v>3465016366</v>
      </c>
    </row>
    <row r="69" spans="1:13" ht="21" x14ac:dyDescent="0.25">
      <c r="A69" s="2" t="s">
        <v>171</v>
      </c>
      <c r="C69" s="1">
        <v>0</v>
      </c>
      <c r="E69" s="1">
        <v>0</v>
      </c>
      <c r="G69" s="1">
        <f t="shared" si="0"/>
        <v>0</v>
      </c>
      <c r="I69" s="1">
        <v>5698630163</v>
      </c>
      <c r="K69" s="1">
        <v>4487402</v>
      </c>
      <c r="M69" s="1">
        <f t="shared" si="1"/>
        <v>5694142761</v>
      </c>
    </row>
    <row r="70" spans="1:13" ht="21" x14ac:dyDescent="0.25">
      <c r="A70" s="2" t="s">
        <v>171</v>
      </c>
      <c r="C70" s="1">
        <v>0</v>
      </c>
      <c r="E70" s="1">
        <v>0</v>
      </c>
      <c r="G70" s="1">
        <f t="shared" si="0"/>
        <v>0</v>
      </c>
      <c r="I70" s="1">
        <v>27353424666</v>
      </c>
      <c r="K70" s="1">
        <v>0</v>
      </c>
      <c r="M70" s="1">
        <f t="shared" si="1"/>
        <v>27353424666</v>
      </c>
    </row>
    <row r="71" spans="1:13" ht="21" x14ac:dyDescent="0.25">
      <c r="A71" s="2" t="s">
        <v>171</v>
      </c>
      <c r="C71" s="1">
        <v>0</v>
      </c>
      <c r="E71" s="1">
        <v>0</v>
      </c>
      <c r="G71" s="1">
        <f t="shared" si="0"/>
        <v>0</v>
      </c>
      <c r="I71" s="1">
        <v>667808247</v>
      </c>
      <c r="K71" s="1">
        <v>0</v>
      </c>
      <c r="M71" s="1">
        <f t="shared" si="1"/>
        <v>667808247</v>
      </c>
    </row>
    <row r="72" spans="1:13" ht="21" x14ac:dyDescent="0.25">
      <c r="A72" s="2" t="s">
        <v>204</v>
      </c>
      <c r="C72" s="1">
        <v>0</v>
      </c>
      <c r="E72" s="1">
        <v>0</v>
      </c>
      <c r="G72" s="1">
        <f t="shared" si="0"/>
        <v>0</v>
      </c>
      <c r="I72" s="1">
        <v>163068493157</v>
      </c>
      <c r="K72" s="1">
        <v>0</v>
      </c>
      <c r="M72" s="1">
        <f t="shared" si="1"/>
        <v>163068493157</v>
      </c>
    </row>
    <row r="73" spans="1:13" ht="21" x14ac:dyDescent="0.25">
      <c r="A73" s="2" t="s">
        <v>171</v>
      </c>
      <c r="C73" s="1">
        <v>0</v>
      </c>
      <c r="E73" s="1">
        <v>0</v>
      </c>
      <c r="G73" s="1">
        <f t="shared" ref="G73:G136" si="2">+C73-E73</f>
        <v>0</v>
      </c>
      <c r="I73" s="1">
        <v>425046575342</v>
      </c>
      <c r="K73" s="1">
        <v>0</v>
      </c>
      <c r="M73" s="1">
        <f t="shared" ref="M73:M136" si="3">+I73-K73</f>
        <v>425046575342</v>
      </c>
    </row>
    <row r="74" spans="1:13" ht="21" x14ac:dyDescent="0.25">
      <c r="A74" s="2" t="s">
        <v>178</v>
      </c>
      <c r="C74" s="1">
        <v>569589041080</v>
      </c>
      <c r="E74" s="1">
        <v>0</v>
      </c>
      <c r="G74" s="1">
        <f t="shared" si="2"/>
        <v>569589041080</v>
      </c>
      <c r="I74" s="1">
        <v>2293273972555</v>
      </c>
      <c r="K74" s="1">
        <v>0</v>
      </c>
      <c r="M74" s="1">
        <f t="shared" si="3"/>
        <v>2293273972555</v>
      </c>
    </row>
    <row r="75" spans="1:13" ht="21" x14ac:dyDescent="0.25">
      <c r="A75" s="2" t="s">
        <v>184</v>
      </c>
      <c r="C75" s="1">
        <v>62833835617</v>
      </c>
      <c r="E75" s="1">
        <v>0</v>
      </c>
      <c r="G75" s="1">
        <f t="shared" si="2"/>
        <v>62833835617</v>
      </c>
      <c r="I75" s="1">
        <v>252464657533</v>
      </c>
      <c r="K75" s="1">
        <v>99036564</v>
      </c>
      <c r="M75" s="1">
        <f t="shared" si="3"/>
        <v>252365620969</v>
      </c>
    </row>
    <row r="76" spans="1:13" ht="21" x14ac:dyDescent="0.25">
      <c r="A76" s="2" t="s">
        <v>171</v>
      </c>
      <c r="C76" s="1">
        <v>0</v>
      </c>
      <c r="E76" s="1">
        <v>0</v>
      </c>
      <c r="G76" s="1">
        <f t="shared" si="2"/>
        <v>0</v>
      </c>
      <c r="I76" s="1">
        <v>11397260288</v>
      </c>
      <c r="K76" s="1">
        <v>0</v>
      </c>
      <c r="M76" s="1">
        <f t="shared" si="3"/>
        <v>11397260288</v>
      </c>
    </row>
    <row r="77" spans="1:13" ht="21" x14ac:dyDescent="0.25">
      <c r="A77" s="2" t="s">
        <v>171</v>
      </c>
      <c r="C77" s="1">
        <v>0</v>
      </c>
      <c r="E77" s="1">
        <v>0</v>
      </c>
      <c r="G77" s="1">
        <f t="shared" si="2"/>
        <v>0</v>
      </c>
      <c r="I77" s="1">
        <v>21084931520</v>
      </c>
      <c r="K77" s="1">
        <v>0</v>
      </c>
      <c r="M77" s="1">
        <f t="shared" si="3"/>
        <v>21084931520</v>
      </c>
    </row>
    <row r="78" spans="1:13" ht="21" x14ac:dyDescent="0.25">
      <c r="A78" s="2" t="s">
        <v>171</v>
      </c>
      <c r="C78" s="1">
        <v>0</v>
      </c>
      <c r="E78" s="1">
        <v>0</v>
      </c>
      <c r="G78" s="1">
        <f t="shared" si="2"/>
        <v>0</v>
      </c>
      <c r="I78" s="1">
        <v>324109589042</v>
      </c>
      <c r="K78" s="1">
        <v>0</v>
      </c>
      <c r="M78" s="1">
        <f t="shared" si="3"/>
        <v>324109589042</v>
      </c>
    </row>
    <row r="79" spans="1:13" ht="21" x14ac:dyDescent="0.25">
      <c r="A79" s="2" t="s">
        <v>187</v>
      </c>
      <c r="C79" s="1">
        <v>111924657535</v>
      </c>
      <c r="E79" s="1">
        <v>0</v>
      </c>
      <c r="G79" s="1">
        <f t="shared" si="2"/>
        <v>111924657535</v>
      </c>
      <c r="I79" s="1">
        <v>458891095891</v>
      </c>
      <c r="K79" s="1">
        <v>240274825</v>
      </c>
      <c r="M79" s="1">
        <f t="shared" si="3"/>
        <v>458650821066</v>
      </c>
    </row>
    <row r="80" spans="1:13" ht="21" x14ac:dyDescent="0.25">
      <c r="A80" s="2" t="s">
        <v>211</v>
      </c>
      <c r="C80" s="1">
        <v>0</v>
      </c>
      <c r="E80" s="1">
        <v>0</v>
      </c>
      <c r="G80" s="1">
        <f t="shared" si="2"/>
        <v>0</v>
      </c>
      <c r="I80" s="1">
        <v>351386301373</v>
      </c>
      <c r="K80" s="1">
        <v>0</v>
      </c>
      <c r="M80" s="1">
        <f t="shared" si="3"/>
        <v>351386301373</v>
      </c>
    </row>
    <row r="81" spans="1:13" ht="21" x14ac:dyDescent="0.25">
      <c r="A81" s="2" t="s">
        <v>204</v>
      </c>
      <c r="C81" s="1">
        <v>0</v>
      </c>
      <c r="E81" s="1">
        <v>0</v>
      </c>
      <c r="G81" s="1">
        <f t="shared" si="2"/>
        <v>0</v>
      </c>
      <c r="I81" s="1">
        <v>251967123297</v>
      </c>
      <c r="K81" s="1">
        <v>0</v>
      </c>
      <c r="M81" s="1">
        <f t="shared" si="3"/>
        <v>251967123297</v>
      </c>
    </row>
    <row r="82" spans="1:13" ht="21" x14ac:dyDescent="0.25">
      <c r="A82" s="2" t="s">
        <v>188</v>
      </c>
      <c r="C82" s="1">
        <v>373972607</v>
      </c>
      <c r="E82" s="1">
        <v>0</v>
      </c>
      <c r="G82" s="1">
        <f t="shared" si="2"/>
        <v>373972607</v>
      </c>
      <c r="I82" s="1">
        <v>17763698630</v>
      </c>
      <c r="K82" s="1">
        <v>0</v>
      </c>
      <c r="M82" s="1">
        <f t="shared" si="3"/>
        <v>17763698630</v>
      </c>
    </row>
    <row r="83" spans="1:13" ht="21" x14ac:dyDescent="0.25">
      <c r="A83" s="2" t="s">
        <v>188</v>
      </c>
      <c r="C83" s="1">
        <v>498630147</v>
      </c>
      <c r="E83" s="1">
        <v>0</v>
      </c>
      <c r="G83" s="1">
        <f t="shared" si="2"/>
        <v>498630147</v>
      </c>
      <c r="I83" s="1">
        <v>23684931513</v>
      </c>
      <c r="K83" s="1">
        <v>0</v>
      </c>
      <c r="M83" s="1">
        <f t="shared" si="3"/>
        <v>23684931513</v>
      </c>
    </row>
    <row r="84" spans="1:13" ht="21" x14ac:dyDescent="0.25">
      <c r="A84" s="2" t="s">
        <v>171</v>
      </c>
      <c r="C84" s="1">
        <v>195890415</v>
      </c>
      <c r="E84" s="1">
        <v>0</v>
      </c>
      <c r="G84" s="1">
        <f t="shared" si="2"/>
        <v>195890415</v>
      </c>
      <c r="I84" s="1">
        <v>9304794522</v>
      </c>
      <c r="K84" s="1">
        <v>0</v>
      </c>
      <c r="M84" s="1">
        <f t="shared" si="3"/>
        <v>9304794522</v>
      </c>
    </row>
    <row r="85" spans="1:13" ht="21" x14ac:dyDescent="0.25">
      <c r="A85" s="2" t="s">
        <v>177</v>
      </c>
      <c r="C85" s="1">
        <v>7017123355</v>
      </c>
      <c r="E85" s="1">
        <v>0</v>
      </c>
      <c r="G85" s="1">
        <f t="shared" si="2"/>
        <v>7017123355</v>
      </c>
      <c r="I85" s="1">
        <v>27719178082</v>
      </c>
      <c r="K85" s="1">
        <v>45329702</v>
      </c>
      <c r="M85" s="1">
        <f t="shared" si="3"/>
        <v>27673848380</v>
      </c>
    </row>
    <row r="86" spans="1:13" ht="21" x14ac:dyDescent="0.25">
      <c r="A86" s="2" t="s">
        <v>212</v>
      </c>
      <c r="C86" s="1">
        <v>0</v>
      </c>
      <c r="E86" s="1">
        <v>0</v>
      </c>
      <c r="G86" s="1">
        <f t="shared" si="2"/>
        <v>0</v>
      </c>
      <c r="I86" s="1">
        <v>35910136986</v>
      </c>
      <c r="K86" s="1">
        <v>56316648</v>
      </c>
      <c r="M86" s="1">
        <f t="shared" si="3"/>
        <v>35853820338</v>
      </c>
    </row>
    <row r="87" spans="1:13" ht="21" x14ac:dyDescent="0.25">
      <c r="A87" s="2" t="s">
        <v>171</v>
      </c>
      <c r="C87" s="1">
        <v>498630142</v>
      </c>
      <c r="E87" s="1">
        <v>0</v>
      </c>
      <c r="G87" s="1">
        <f t="shared" si="2"/>
        <v>498630142</v>
      </c>
      <c r="I87" s="1">
        <v>23684931508</v>
      </c>
      <c r="K87" s="1">
        <v>35082633</v>
      </c>
      <c r="M87" s="1">
        <f t="shared" si="3"/>
        <v>23649848875</v>
      </c>
    </row>
    <row r="88" spans="1:13" ht="21" x14ac:dyDescent="0.25">
      <c r="A88" s="2" t="s">
        <v>189</v>
      </c>
      <c r="C88" s="1">
        <v>17955068513</v>
      </c>
      <c r="E88" s="1">
        <v>0</v>
      </c>
      <c r="G88" s="1">
        <f t="shared" si="2"/>
        <v>17955068513</v>
      </c>
      <c r="I88" s="1">
        <v>70952328764</v>
      </c>
      <c r="K88" s="1">
        <v>56576220</v>
      </c>
      <c r="M88" s="1">
        <f t="shared" si="3"/>
        <v>70895752544</v>
      </c>
    </row>
    <row r="89" spans="1:13" ht="21" x14ac:dyDescent="0.25">
      <c r="A89" s="2" t="s">
        <v>171</v>
      </c>
      <c r="C89" s="1">
        <v>178082221</v>
      </c>
      <c r="E89" s="1">
        <v>0</v>
      </c>
      <c r="G89" s="1">
        <f t="shared" si="2"/>
        <v>178082221</v>
      </c>
      <c r="I89" s="1">
        <v>8458904108</v>
      </c>
      <c r="K89" s="1">
        <v>4637943</v>
      </c>
      <c r="M89" s="1">
        <f t="shared" si="3"/>
        <v>8454266165</v>
      </c>
    </row>
    <row r="90" spans="1:13" ht="21" x14ac:dyDescent="0.25">
      <c r="A90" s="2" t="s">
        <v>186</v>
      </c>
      <c r="C90" s="1">
        <v>15917808223</v>
      </c>
      <c r="E90" s="1">
        <v>809907</v>
      </c>
      <c r="G90" s="1">
        <f t="shared" si="2"/>
        <v>15916998316</v>
      </c>
      <c r="I90" s="1">
        <v>61791780797</v>
      </c>
      <c r="K90" s="1">
        <v>27401696</v>
      </c>
      <c r="M90" s="1">
        <f t="shared" si="3"/>
        <v>61764379101</v>
      </c>
    </row>
    <row r="91" spans="1:13" ht="21" x14ac:dyDescent="0.25">
      <c r="A91" s="2" t="s">
        <v>171</v>
      </c>
      <c r="C91" s="1">
        <v>320547961</v>
      </c>
      <c r="E91" s="1">
        <v>0</v>
      </c>
      <c r="G91" s="1">
        <f t="shared" si="2"/>
        <v>320547961</v>
      </c>
      <c r="I91" s="1">
        <v>14745205477</v>
      </c>
      <c r="K91" s="1">
        <v>0</v>
      </c>
      <c r="M91" s="1">
        <f t="shared" si="3"/>
        <v>14745205477</v>
      </c>
    </row>
    <row r="92" spans="1:13" ht="21" x14ac:dyDescent="0.25">
      <c r="A92" s="2" t="s">
        <v>212</v>
      </c>
      <c r="C92" s="1">
        <v>0</v>
      </c>
      <c r="E92" s="1">
        <v>0</v>
      </c>
      <c r="G92" s="1">
        <f t="shared" si="2"/>
        <v>0</v>
      </c>
      <c r="I92" s="1">
        <v>15780821916</v>
      </c>
      <c r="K92" s="1">
        <v>0</v>
      </c>
      <c r="M92" s="1">
        <f t="shared" si="3"/>
        <v>15780821916</v>
      </c>
    </row>
    <row r="93" spans="1:13" ht="21" x14ac:dyDescent="0.25">
      <c r="A93" s="2" t="s">
        <v>212</v>
      </c>
      <c r="C93" s="1">
        <v>0</v>
      </c>
      <c r="E93" s="1">
        <v>0</v>
      </c>
      <c r="G93" s="1">
        <f t="shared" si="2"/>
        <v>0</v>
      </c>
      <c r="I93" s="1">
        <v>5786301368</v>
      </c>
      <c r="K93" s="1">
        <v>0</v>
      </c>
      <c r="M93" s="1">
        <f t="shared" si="3"/>
        <v>5786301368</v>
      </c>
    </row>
    <row r="94" spans="1:13" ht="21" x14ac:dyDescent="0.25">
      <c r="A94" s="2" t="s">
        <v>171</v>
      </c>
      <c r="C94" s="1">
        <v>1531506868</v>
      </c>
      <c r="E94" s="1">
        <v>0</v>
      </c>
      <c r="G94" s="1">
        <f t="shared" si="2"/>
        <v>1531506868</v>
      </c>
      <c r="I94" s="1">
        <v>66620547946</v>
      </c>
      <c r="K94" s="1">
        <v>0</v>
      </c>
      <c r="M94" s="1">
        <f t="shared" si="3"/>
        <v>66620547946</v>
      </c>
    </row>
    <row r="95" spans="1:13" ht="21" x14ac:dyDescent="0.25">
      <c r="A95" s="2" t="s">
        <v>175</v>
      </c>
      <c r="C95" s="1">
        <v>17901369860</v>
      </c>
      <c r="E95" s="1">
        <v>0</v>
      </c>
      <c r="G95" s="1">
        <f t="shared" si="2"/>
        <v>17901369860</v>
      </c>
      <c r="I95" s="1">
        <v>90429041057</v>
      </c>
      <c r="K95" s="1">
        <v>117252685</v>
      </c>
      <c r="M95" s="1">
        <f t="shared" si="3"/>
        <v>90311788372</v>
      </c>
    </row>
    <row r="96" spans="1:13" ht="21" x14ac:dyDescent="0.25">
      <c r="A96" s="2" t="s">
        <v>171</v>
      </c>
      <c r="C96" s="1">
        <v>2315068507</v>
      </c>
      <c r="E96" s="1">
        <v>0</v>
      </c>
      <c r="G96" s="1">
        <f t="shared" si="2"/>
        <v>2315068507</v>
      </c>
      <c r="I96" s="1">
        <v>97232876713</v>
      </c>
      <c r="K96" s="1">
        <v>0</v>
      </c>
      <c r="M96" s="1">
        <f t="shared" si="3"/>
        <v>97232876713</v>
      </c>
    </row>
    <row r="97" spans="1:13" ht="21" x14ac:dyDescent="0.25">
      <c r="A97" s="2" t="s">
        <v>175</v>
      </c>
      <c r="C97" s="1">
        <v>169068493132</v>
      </c>
      <c r="E97" s="1">
        <v>0</v>
      </c>
      <c r="G97" s="1">
        <f t="shared" si="2"/>
        <v>169068493132</v>
      </c>
      <c r="I97" s="1">
        <v>754520547881</v>
      </c>
      <c r="K97" s="1">
        <v>1300054308</v>
      </c>
      <c r="M97" s="1">
        <f t="shared" si="3"/>
        <v>753220493573</v>
      </c>
    </row>
    <row r="98" spans="1:13" ht="21" x14ac:dyDescent="0.25">
      <c r="A98" s="2" t="s">
        <v>180</v>
      </c>
      <c r="C98" s="1">
        <v>95182191786</v>
      </c>
      <c r="E98" s="1">
        <v>0</v>
      </c>
      <c r="G98" s="1">
        <f t="shared" si="2"/>
        <v>95182191786</v>
      </c>
      <c r="I98" s="1">
        <v>329782191777</v>
      </c>
      <c r="K98" s="1">
        <v>0</v>
      </c>
      <c r="M98" s="1">
        <f t="shared" si="3"/>
        <v>329782191777</v>
      </c>
    </row>
    <row r="99" spans="1:13" ht="21" x14ac:dyDescent="0.25">
      <c r="A99" s="2" t="s">
        <v>182</v>
      </c>
      <c r="C99" s="1">
        <v>223497534239</v>
      </c>
      <c r="E99" s="1">
        <v>0</v>
      </c>
      <c r="G99" s="1">
        <f t="shared" si="2"/>
        <v>223497534239</v>
      </c>
      <c r="I99" s="1">
        <v>900209863004</v>
      </c>
      <c r="K99" s="1">
        <v>394569472</v>
      </c>
      <c r="M99" s="1">
        <f t="shared" si="3"/>
        <v>899815293532</v>
      </c>
    </row>
    <row r="100" spans="1:13" ht="21" x14ac:dyDescent="0.25">
      <c r="A100" s="2" t="s">
        <v>171</v>
      </c>
      <c r="C100" s="1">
        <v>6</v>
      </c>
      <c r="E100" s="1">
        <v>0</v>
      </c>
      <c r="G100" s="1">
        <f t="shared" si="2"/>
        <v>6</v>
      </c>
      <c r="I100" s="1">
        <v>241880136987</v>
      </c>
      <c r="K100" s="1">
        <v>0</v>
      </c>
      <c r="M100" s="1">
        <f t="shared" si="3"/>
        <v>241880136987</v>
      </c>
    </row>
    <row r="101" spans="1:13" ht="21" x14ac:dyDescent="0.25">
      <c r="A101" s="2" t="s">
        <v>213</v>
      </c>
      <c r="C101" s="1">
        <v>0</v>
      </c>
      <c r="E101" s="1">
        <v>0</v>
      </c>
      <c r="G101" s="1">
        <f t="shared" si="2"/>
        <v>0</v>
      </c>
      <c r="I101" s="1">
        <v>247934246575</v>
      </c>
      <c r="K101" s="1">
        <v>0</v>
      </c>
      <c r="M101" s="1">
        <f t="shared" si="3"/>
        <v>247934246575</v>
      </c>
    </row>
    <row r="102" spans="1:13" ht="21" x14ac:dyDescent="0.25">
      <c r="A102" s="2" t="s">
        <v>171</v>
      </c>
      <c r="C102" s="1">
        <v>7034246579</v>
      </c>
      <c r="E102" s="1">
        <v>0</v>
      </c>
      <c r="G102" s="1">
        <f t="shared" si="2"/>
        <v>7034246579</v>
      </c>
      <c r="I102" s="1">
        <v>335150684926</v>
      </c>
      <c r="K102" s="1">
        <v>0</v>
      </c>
      <c r="M102" s="1">
        <f t="shared" si="3"/>
        <v>335150684926</v>
      </c>
    </row>
    <row r="103" spans="1:13" ht="21" x14ac:dyDescent="0.25">
      <c r="A103" s="2" t="s">
        <v>214</v>
      </c>
      <c r="C103" s="1">
        <v>0</v>
      </c>
      <c r="E103" s="1">
        <v>0</v>
      </c>
      <c r="G103" s="1">
        <f t="shared" si="2"/>
        <v>0</v>
      </c>
      <c r="I103" s="1">
        <v>194235616435</v>
      </c>
      <c r="K103" s="1">
        <v>0</v>
      </c>
      <c r="M103" s="1">
        <f t="shared" si="3"/>
        <v>194235616435</v>
      </c>
    </row>
    <row r="104" spans="1:13" ht="21" x14ac:dyDescent="0.25">
      <c r="A104" s="2" t="s">
        <v>215</v>
      </c>
      <c r="C104" s="1">
        <v>0</v>
      </c>
      <c r="E104" s="1">
        <v>0</v>
      </c>
      <c r="G104" s="1">
        <f t="shared" si="2"/>
        <v>0</v>
      </c>
      <c r="I104" s="1">
        <v>184109589020</v>
      </c>
      <c r="K104" s="1">
        <v>0</v>
      </c>
      <c r="M104" s="1">
        <f t="shared" si="3"/>
        <v>184109589020</v>
      </c>
    </row>
    <row r="105" spans="1:13" ht="21" x14ac:dyDescent="0.25">
      <c r="A105" s="2" t="s">
        <v>209</v>
      </c>
      <c r="C105" s="1">
        <v>0</v>
      </c>
      <c r="E105" s="1">
        <v>0</v>
      </c>
      <c r="G105" s="1">
        <f t="shared" si="2"/>
        <v>0</v>
      </c>
      <c r="I105" s="1">
        <v>199452054760</v>
      </c>
      <c r="K105" s="1">
        <v>0</v>
      </c>
      <c r="M105" s="1">
        <f t="shared" si="3"/>
        <v>199452054760</v>
      </c>
    </row>
    <row r="106" spans="1:13" ht="21" x14ac:dyDescent="0.25">
      <c r="A106" s="2" t="s">
        <v>171</v>
      </c>
      <c r="C106" s="1">
        <v>5947945229</v>
      </c>
      <c r="E106" s="1">
        <v>0</v>
      </c>
      <c r="G106" s="1">
        <f t="shared" si="2"/>
        <v>5947945229</v>
      </c>
      <c r="I106" s="1">
        <v>190334246574</v>
      </c>
      <c r="K106" s="1">
        <v>0</v>
      </c>
      <c r="M106" s="1">
        <f t="shared" si="3"/>
        <v>190334246574</v>
      </c>
    </row>
    <row r="107" spans="1:13" ht="21" x14ac:dyDescent="0.25">
      <c r="A107" s="2" t="s">
        <v>171</v>
      </c>
      <c r="C107" s="1">
        <v>43594520569</v>
      </c>
      <c r="E107" s="1">
        <v>0</v>
      </c>
      <c r="G107" s="1">
        <f t="shared" si="2"/>
        <v>43594520569</v>
      </c>
      <c r="I107" s="1">
        <v>315169863018</v>
      </c>
      <c r="K107" s="1">
        <v>0</v>
      </c>
      <c r="M107" s="1">
        <f t="shared" si="3"/>
        <v>315169863018</v>
      </c>
    </row>
    <row r="108" spans="1:13" ht="21" x14ac:dyDescent="0.25">
      <c r="A108" s="2" t="s">
        <v>212</v>
      </c>
      <c r="C108" s="1">
        <v>0</v>
      </c>
      <c r="E108" s="1">
        <v>0</v>
      </c>
      <c r="G108" s="1">
        <f t="shared" si="2"/>
        <v>0</v>
      </c>
      <c r="I108" s="1">
        <v>141115616436</v>
      </c>
      <c r="K108" s="1">
        <v>0</v>
      </c>
      <c r="M108" s="1">
        <f t="shared" si="3"/>
        <v>141115616436</v>
      </c>
    </row>
    <row r="109" spans="1:13" ht="21" x14ac:dyDescent="0.25">
      <c r="A109" s="2" t="s">
        <v>171</v>
      </c>
      <c r="C109" s="1">
        <v>124657534247</v>
      </c>
      <c r="E109" s="1">
        <v>0</v>
      </c>
      <c r="G109" s="1">
        <f t="shared" si="2"/>
        <v>124657534247</v>
      </c>
      <c r="I109" s="1">
        <v>596575342463</v>
      </c>
      <c r="K109" s="1">
        <v>0</v>
      </c>
      <c r="M109" s="1">
        <f t="shared" si="3"/>
        <v>596575342463</v>
      </c>
    </row>
    <row r="110" spans="1:13" ht="21" x14ac:dyDescent="0.25">
      <c r="A110" s="2" t="s">
        <v>204</v>
      </c>
      <c r="C110" s="1">
        <v>0</v>
      </c>
      <c r="E110" s="1">
        <v>0</v>
      </c>
      <c r="G110" s="1">
        <f t="shared" si="2"/>
        <v>0</v>
      </c>
      <c r="I110" s="1">
        <v>98736986301</v>
      </c>
      <c r="K110" s="1">
        <v>0</v>
      </c>
      <c r="M110" s="1">
        <f t="shared" si="3"/>
        <v>98736986301</v>
      </c>
    </row>
    <row r="111" spans="1:13" ht="21" x14ac:dyDescent="0.25">
      <c r="A111" s="2" t="s">
        <v>212</v>
      </c>
      <c r="C111" s="1">
        <v>0</v>
      </c>
      <c r="E111" s="1">
        <v>0</v>
      </c>
      <c r="G111" s="1">
        <f t="shared" si="2"/>
        <v>0</v>
      </c>
      <c r="I111" s="1">
        <v>175167123285</v>
      </c>
      <c r="K111" s="1">
        <v>0</v>
      </c>
      <c r="M111" s="1">
        <f t="shared" si="3"/>
        <v>175167123285</v>
      </c>
    </row>
    <row r="112" spans="1:13" ht="21" x14ac:dyDescent="0.25">
      <c r="A112" s="2" t="s">
        <v>171</v>
      </c>
      <c r="C112" s="1">
        <v>39890410968</v>
      </c>
      <c r="E112" s="1">
        <v>0</v>
      </c>
      <c r="G112" s="1">
        <f t="shared" si="2"/>
        <v>39890410968</v>
      </c>
      <c r="I112" s="1">
        <v>173808219178</v>
      </c>
      <c r="K112" s="1">
        <v>0</v>
      </c>
      <c r="M112" s="1">
        <f t="shared" si="3"/>
        <v>173808219178</v>
      </c>
    </row>
    <row r="113" spans="1:13" ht="21" x14ac:dyDescent="0.25">
      <c r="A113" s="2" t="s">
        <v>171</v>
      </c>
      <c r="C113" s="1">
        <v>96253424671</v>
      </c>
      <c r="E113" s="1">
        <v>0</v>
      </c>
      <c r="G113" s="1">
        <f t="shared" si="2"/>
        <v>96253424671</v>
      </c>
      <c r="I113" s="1">
        <v>342006849321</v>
      </c>
      <c r="K113" s="1">
        <v>0</v>
      </c>
      <c r="M113" s="1">
        <f t="shared" si="3"/>
        <v>342006849321</v>
      </c>
    </row>
    <row r="114" spans="1:13" ht="21" x14ac:dyDescent="0.25">
      <c r="A114" s="2" t="s">
        <v>171</v>
      </c>
      <c r="C114" s="1">
        <v>37397260282</v>
      </c>
      <c r="E114" s="1">
        <v>0</v>
      </c>
      <c r="G114" s="1">
        <f t="shared" si="2"/>
        <v>37397260282</v>
      </c>
      <c r="I114" s="1">
        <v>152260273971</v>
      </c>
      <c r="K114" s="1">
        <v>0</v>
      </c>
      <c r="M114" s="1">
        <f t="shared" si="3"/>
        <v>152260273971</v>
      </c>
    </row>
    <row r="115" spans="1:13" ht="21" x14ac:dyDescent="0.25">
      <c r="A115" s="2" t="s">
        <v>216</v>
      </c>
      <c r="C115" s="1">
        <v>0</v>
      </c>
      <c r="E115" s="1">
        <v>0</v>
      </c>
      <c r="G115" s="1">
        <f t="shared" si="2"/>
        <v>0</v>
      </c>
      <c r="I115" s="1">
        <v>50498630135</v>
      </c>
      <c r="K115" s="1">
        <v>0</v>
      </c>
      <c r="M115" s="1">
        <f t="shared" si="3"/>
        <v>50498630135</v>
      </c>
    </row>
    <row r="116" spans="1:13" ht="21" x14ac:dyDescent="0.25">
      <c r="A116" s="2" t="s">
        <v>216</v>
      </c>
      <c r="C116" s="1">
        <v>0</v>
      </c>
      <c r="E116" s="1">
        <v>0</v>
      </c>
      <c r="G116" s="1">
        <f t="shared" si="2"/>
        <v>0</v>
      </c>
      <c r="I116" s="1">
        <v>70663013697</v>
      </c>
      <c r="K116" s="1">
        <v>0</v>
      </c>
      <c r="M116" s="1">
        <f t="shared" si="3"/>
        <v>70663013697</v>
      </c>
    </row>
    <row r="117" spans="1:13" ht="21" x14ac:dyDescent="0.25">
      <c r="A117" s="2" t="s">
        <v>209</v>
      </c>
      <c r="C117" s="1">
        <v>0</v>
      </c>
      <c r="E117" s="1">
        <v>0</v>
      </c>
      <c r="G117" s="1">
        <f t="shared" si="2"/>
        <v>0</v>
      </c>
      <c r="I117" s="1">
        <v>88986301355</v>
      </c>
      <c r="K117" s="1">
        <v>991286746</v>
      </c>
      <c r="M117" s="1">
        <f t="shared" si="3"/>
        <v>87995014609</v>
      </c>
    </row>
    <row r="118" spans="1:13" ht="21" x14ac:dyDescent="0.25">
      <c r="A118" s="2" t="s">
        <v>175</v>
      </c>
      <c r="C118" s="1">
        <v>20450958881</v>
      </c>
      <c r="E118" s="1">
        <v>0</v>
      </c>
      <c r="G118" s="1">
        <f t="shared" si="2"/>
        <v>20450958881</v>
      </c>
      <c r="I118" s="1">
        <v>32439452008</v>
      </c>
      <c r="K118" s="1">
        <v>18368448</v>
      </c>
      <c r="M118" s="1">
        <f t="shared" si="3"/>
        <v>32421083560</v>
      </c>
    </row>
    <row r="119" spans="1:13" ht="21" x14ac:dyDescent="0.25">
      <c r="A119" s="2" t="s">
        <v>175</v>
      </c>
      <c r="C119" s="1">
        <v>936286849333</v>
      </c>
      <c r="E119" s="1">
        <v>0</v>
      </c>
      <c r="G119" s="1">
        <f t="shared" si="2"/>
        <v>936286849333</v>
      </c>
      <c r="I119" s="1">
        <v>2001716712326</v>
      </c>
      <c r="K119" s="1">
        <v>0</v>
      </c>
      <c r="M119" s="1">
        <f t="shared" si="3"/>
        <v>2001716712326</v>
      </c>
    </row>
    <row r="120" spans="1:13" ht="21" x14ac:dyDescent="0.25">
      <c r="A120" s="2" t="s">
        <v>179</v>
      </c>
      <c r="C120" s="1">
        <v>6571232887</v>
      </c>
      <c r="E120" s="1">
        <v>0</v>
      </c>
      <c r="G120" s="1">
        <f t="shared" si="2"/>
        <v>6571232887</v>
      </c>
      <c r="I120" s="1">
        <v>111710958903</v>
      </c>
      <c r="K120" s="1">
        <v>0</v>
      </c>
      <c r="M120" s="1">
        <f t="shared" si="3"/>
        <v>111710958903</v>
      </c>
    </row>
    <row r="121" spans="1:13" ht="21" x14ac:dyDescent="0.25">
      <c r="A121" s="2" t="s">
        <v>178</v>
      </c>
      <c r="C121" s="1">
        <v>572120547953</v>
      </c>
      <c r="E121" s="1">
        <v>0</v>
      </c>
      <c r="G121" s="1">
        <f t="shared" si="2"/>
        <v>572120547953</v>
      </c>
      <c r="I121" s="1">
        <v>1144241095889</v>
      </c>
      <c r="K121" s="1">
        <v>0</v>
      </c>
      <c r="M121" s="1">
        <f t="shared" si="3"/>
        <v>1144241095889</v>
      </c>
    </row>
    <row r="122" spans="1:13" ht="21" x14ac:dyDescent="0.25">
      <c r="A122" s="2" t="s">
        <v>178</v>
      </c>
      <c r="C122" s="1">
        <v>34473698614</v>
      </c>
      <c r="E122" s="1">
        <v>0</v>
      </c>
      <c r="G122" s="1">
        <f t="shared" si="2"/>
        <v>34473698614</v>
      </c>
      <c r="I122" s="1">
        <v>64499178052</v>
      </c>
      <c r="K122" s="1">
        <v>0</v>
      </c>
      <c r="M122" s="1">
        <f t="shared" si="3"/>
        <v>64499178052</v>
      </c>
    </row>
    <row r="123" spans="1:13" ht="21" x14ac:dyDescent="0.25">
      <c r="A123" s="2" t="s">
        <v>175</v>
      </c>
      <c r="C123" s="1">
        <v>5885753403</v>
      </c>
      <c r="E123" s="1">
        <v>1595274</v>
      </c>
      <c r="G123" s="1">
        <f t="shared" si="2"/>
        <v>5884158129</v>
      </c>
      <c r="I123" s="1">
        <v>10822191741</v>
      </c>
      <c r="K123" s="1">
        <v>9890702</v>
      </c>
      <c r="M123" s="1">
        <f t="shared" si="3"/>
        <v>10812301039</v>
      </c>
    </row>
    <row r="124" spans="1:13" ht="21" x14ac:dyDescent="0.25">
      <c r="A124" s="2" t="s">
        <v>178</v>
      </c>
      <c r="C124" s="1">
        <v>35875068463</v>
      </c>
      <c r="E124" s="1">
        <v>0</v>
      </c>
      <c r="G124" s="1">
        <f t="shared" si="2"/>
        <v>35875068463</v>
      </c>
      <c r="I124" s="1">
        <v>60177534196</v>
      </c>
      <c r="K124" s="1">
        <v>0</v>
      </c>
      <c r="M124" s="1">
        <f t="shared" si="3"/>
        <v>60177534196</v>
      </c>
    </row>
    <row r="125" spans="1:13" ht="21" x14ac:dyDescent="0.25">
      <c r="A125" s="2" t="s">
        <v>175</v>
      </c>
      <c r="C125" s="1">
        <v>3363287650</v>
      </c>
      <c r="E125" s="1">
        <v>0</v>
      </c>
      <c r="G125" s="1">
        <f t="shared" si="2"/>
        <v>3363287650</v>
      </c>
      <c r="I125" s="1">
        <v>5533150650</v>
      </c>
      <c r="K125" s="1">
        <v>5651830</v>
      </c>
      <c r="M125" s="1">
        <f t="shared" si="3"/>
        <v>5527498820</v>
      </c>
    </row>
    <row r="126" spans="1:13" ht="21" x14ac:dyDescent="0.25">
      <c r="A126" s="2" t="s">
        <v>178</v>
      </c>
      <c r="C126" s="1">
        <v>18217808192</v>
      </c>
      <c r="E126" s="1">
        <v>0</v>
      </c>
      <c r="G126" s="1">
        <f t="shared" si="2"/>
        <v>18217808192</v>
      </c>
      <c r="I126" s="1">
        <v>27032876672</v>
      </c>
      <c r="K126" s="1">
        <v>0</v>
      </c>
      <c r="M126" s="1">
        <f t="shared" si="3"/>
        <v>27032876672</v>
      </c>
    </row>
    <row r="127" spans="1:13" ht="21" x14ac:dyDescent="0.25">
      <c r="A127" s="2" t="s">
        <v>178</v>
      </c>
      <c r="C127" s="1">
        <v>8408219156</v>
      </c>
      <c r="E127" s="1">
        <v>0</v>
      </c>
      <c r="G127" s="1">
        <f t="shared" si="2"/>
        <v>8408219156</v>
      </c>
      <c r="I127" s="1">
        <v>12205479420</v>
      </c>
      <c r="K127" s="1">
        <v>0</v>
      </c>
      <c r="M127" s="1">
        <f t="shared" si="3"/>
        <v>12205479420</v>
      </c>
    </row>
    <row r="128" spans="1:13" ht="21" x14ac:dyDescent="0.25">
      <c r="A128" s="2" t="s">
        <v>178</v>
      </c>
      <c r="C128" s="1">
        <v>22141643825</v>
      </c>
      <c r="E128" s="1">
        <v>0</v>
      </c>
      <c r="G128" s="1">
        <f t="shared" si="2"/>
        <v>22141643825</v>
      </c>
      <c r="I128" s="1">
        <v>30712602725</v>
      </c>
      <c r="K128" s="1">
        <v>0</v>
      </c>
      <c r="M128" s="1">
        <f t="shared" si="3"/>
        <v>30712602725</v>
      </c>
    </row>
    <row r="129" spans="1:13" ht="21" x14ac:dyDescent="0.25">
      <c r="A129" s="2" t="s">
        <v>178</v>
      </c>
      <c r="C129" s="1">
        <v>280273972590</v>
      </c>
      <c r="E129" s="1">
        <v>0</v>
      </c>
      <c r="G129" s="1">
        <f t="shared" si="2"/>
        <v>280273972590</v>
      </c>
      <c r="I129" s="1">
        <v>352602739710</v>
      </c>
      <c r="K129" s="1">
        <v>0</v>
      </c>
      <c r="M129" s="1">
        <f t="shared" si="3"/>
        <v>352602739710</v>
      </c>
    </row>
    <row r="130" spans="1:13" ht="21" x14ac:dyDescent="0.25">
      <c r="A130" s="2" t="s">
        <v>178</v>
      </c>
      <c r="C130" s="1">
        <v>28027397259</v>
      </c>
      <c r="E130" s="1">
        <v>0</v>
      </c>
      <c r="G130" s="1">
        <f t="shared" si="2"/>
        <v>28027397259</v>
      </c>
      <c r="I130" s="1">
        <v>34356164382</v>
      </c>
      <c r="K130" s="1">
        <v>0</v>
      </c>
      <c r="M130" s="1">
        <f t="shared" si="3"/>
        <v>34356164382</v>
      </c>
    </row>
    <row r="131" spans="1:13" ht="21" x14ac:dyDescent="0.25">
      <c r="A131" s="2" t="s">
        <v>184</v>
      </c>
      <c r="C131" s="1">
        <v>25504931506</v>
      </c>
      <c r="E131" s="1">
        <v>0</v>
      </c>
      <c r="G131" s="1">
        <f t="shared" si="2"/>
        <v>25504931506</v>
      </c>
      <c r="I131" s="1">
        <v>30441369862</v>
      </c>
      <c r="K131" s="1">
        <v>113375023</v>
      </c>
      <c r="M131" s="1">
        <f t="shared" si="3"/>
        <v>30327994839</v>
      </c>
    </row>
    <row r="132" spans="1:13" ht="21" x14ac:dyDescent="0.25">
      <c r="A132" s="2" t="s">
        <v>177</v>
      </c>
      <c r="C132" s="1">
        <v>27186575342</v>
      </c>
      <c r="E132" s="1">
        <v>0</v>
      </c>
      <c r="G132" s="1">
        <f t="shared" si="2"/>
        <v>27186575342</v>
      </c>
      <c r="I132" s="1">
        <v>30694520546</v>
      </c>
      <c r="K132" s="1">
        <v>86611302</v>
      </c>
      <c r="M132" s="1">
        <f t="shared" si="3"/>
        <v>30607909244</v>
      </c>
    </row>
    <row r="133" spans="1:13" ht="21" x14ac:dyDescent="0.25">
      <c r="A133" s="2" t="s">
        <v>171</v>
      </c>
      <c r="C133" s="1">
        <v>40068493140</v>
      </c>
      <c r="E133" s="1">
        <v>0</v>
      </c>
      <c r="G133" s="1">
        <f t="shared" si="2"/>
        <v>40068493140</v>
      </c>
      <c r="I133" s="1">
        <v>41404109578</v>
      </c>
      <c r="K133" s="1">
        <v>0</v>
      </c>
      <c r="M133" s="1">
        <f t="shared" si="3"/>
        <v>41404109578</v>
      </c>
    </row>
    <row r="134" spans="1:13" ht="21" x14ac:dyDescent="0.25">
      <c r="A134" s="2" t="s">
        <v>190</v>
      </c>
      <c r="C134" s="1">
        <v>135041095873</v>
      </c>
      <c r="E134" s="1">
        <v>0</v>
      </c>
      <c r="G134" s="1">
        <f t="shared" si="2"/>
        <v>135041095873</v>
      </c>
      <c r="I134" s="1">
        <v>139397260256</v>
      </c>
      <c r="K134" s="1">
        <v>0</v>
      </c>
      <c r="M134" s="1">
        <f t="shared" si="3"/>
        <v>139397260256</v>
      </c>
    </row>
    <row r="135" spans="1:13" ht="21" x14ac:dyDescent="0.25">
      <c r="A135" s="2" t="s">
        <v>177</v>
      </c>
      <c r="C135" s="1">
        <v>51290136957</v>
      </c>
      <c r="E135" s="1">
        <v>14741369</v>
      </c>
      <c r="G135" s="1">
        <f t="shared" si="2"/>
        <v>51275395588</v>
      </c>
      <c r="I135" s="1">
        <v>51290136957</v>
      </c>
      <c r="K135" s="1">
        <v>14741369</v>
      </c>
      <c r="M135" s="1">
        <f t="shared" si="3"/>
        <v>51275395588</v>
      </c>
    </row>
    <row r="136" spans="1:13" ht="21" x14ac:dyDescent="0.25">
      <c r="A136" s="2" t="s">
        <v>179</v>
      </c>
      <c r="C136" s="1">
        <v>100247671216</v>
      </c>
      <c r="E136" s="1">
        <v>361233146</v>
      </c>
      <c r="G136" s="1">
        <f t="shared" si="2"/>
        <v>99886438070</v>
      </c>
      <c r="I136" s="1">
        <v>100247671216</v>
      </c>
      <c r="K136" s="1">
        <v>361233146</v>
      </c>
      <c r="M136" s="1">
        <f t="shared" si="3"/>
        <v>99886438070</v>
      </c>
    </row>
    <row r="137" spans="1:13" ht="21" x14ac:dyDescent="0.25">
      <c r="A137" s="2" t="s">
        <v>179</v>
      </c>
      <c r="C137" s="1">
        <v>38424657525</v>
      </c>
      <c r="E137" s="1">
        <v>241651354</v>
      </c>
      <c r="G137" s="1">
        <f t="shared" ref="G137:G146" si="4">+C137-E137</f>
        <v>38183006171</v>
      </c>
      <c r="I137" s="1">
        <v>38424657525</v>
      </c>
      <c r="K137" s="1">
        <v>241651354</v>
      </c>
      <c r="M137" s="1">
        <f t="shared" ref="M137:M146" si="5">+I137-K137</f>
        <v>38183006171</v>
      </c>
    </row>
    <row r="138" spans="1:13" ht="21" x14ac:dyDescent="0.25">
      <c r="A138" s="2" t="s">
        <v>179</v>
      </c>
      <c r="C138" s="1">
        <v>11138630118</v>
      </c>
      <c r="E138" s="1">
        <v>99803094</v>
      </c>
      <c r="G138" s="1">
        <f t="shared" si="4"/>
        <v>11038827024</v>
      </c>
      <c r="I138" s="1">
        <v>11138630118</v>
      </c>
      <c r="K138" s="1">
        <v>99803094</v>
      </c>
      <c r="M138" s="1">
        <f t="shared" si="5"/>
        <v>11038827024</v>
      </c>
    </row>
    <row r="139" spans="1:13" ht="21" x14ac:dyDescent="0.25">
      <c r="A139" s="2" t="s">
        <v>179</v>
      </c>
      <c r="C139" s="1">
        <v>6075616428</v>
      </c>
      <c r="E139" s="1">
        <v>59828250</v>
      </c>
      <c r="G139" s="1">
        <f t="shared" si="4"/>
        <v>6015788178</v>
      </c>
      <c r="I139" s="1">
        <v>6075616428</v>
      </c>
      <c r="K139" s="1">
        <v>59828250</v>
      </c>
      <c r="M139" s="1">
        <f t="shared" si="5"/>
        <v>6015788178</v>
      </c>
    </row>
    <row r="140" spans="1:13" ht="21" x14ac:dyDescent="0.25">
      <c r="A140" s="2" t="s">
        <v>179</v>
      </c>
      <c r="C140" s="1">
        <v>17901369846</v>
      </c>
      <c r="E140" s="1">
        <v>223755015</v>
      </c>
      <c r="G140" s="1">
        <f t="shared" si="4"/>
        <v>17677614831</v>
      </c>
      <c r="I140" s="1">
        <v>17901369846</v>
      </c>
      <c r="K140" s="1">
        <v>223755015</v>
      </c>
      <c r="M140" s="1">
        <f t="shared" si="5"/>
        <v>17677614831</v>
      </c>
    </row>
    <row r="141" spans="1:13" ht="21" x14ac:dyDescent="0.25">
      <c r="A141" s="2" t="s">
        <v>179</v>
      </c>
      <c r="C141" s="1">
        <v>42728219169</v>
      </c>
      <c r="E141" s="1">
        <v>571711542</v>
      </c>
      <c r="G141" s="1">
        <f t="shared" si="4"/>
        <v>42156507627</v>
      </c>
      <c r="I141" s="1">
        <v>42728219169</v>
      </c>
      <c r="K141" s="1">
        <v>571711542</v>
      </c>
      <c r="M141" s="1">
        <f t="shared" si="5"/>
        <v>42156507627</v>
      </c>
    </row>
    <row r="142" spans="1:13" ht="21" x14ac:dyDescent="0.25">
      <c r="A142" s="2" t="s">
        <v>179</v>
      </c>
      <c r="C142" s="1">
        <v>2305479450</v>
      </c>
      <c r="E142" s="1">
        <v>34898518</v>
      </c>
      <c r="G142" s="1">
        <f t="shared" si="4"/>
        <v>2270580932</v>
      </c>
      <c r="I142" s="1">
        <v>2305479450</v>
      </c>
      <c r="K142" s="1">
        <v>34898518</v>
      </c>
      <c r="M142" s="1">
        <f t="shared" si="5"/>
        <v>2270580932</v>
      </c>
    </row>
    <row r="143" spans="1:13" ht="21" x14ac:dyDescent="0.25">
      <c r="A143" s="2" t="s">
        <v>179</v>
      </c>
      <c r="C143" s="1">
        <v>19438356160</v>
      </c>
      <c r="E143" s="1">
        <v>379096507</v>
      </c>
      <c r="G143" s="1">
        <f t="shared" si="4"/>
        <v>19059259653</v>
      </c>
      <c r="I143" s="1">
        <v>19438356160</v>
      </c>
      <c r="K143" s="1">
        <v>379096507</v>
      </c>
      <c r="M143" s="1">
        <f t="shared" si="5"/>
        <v>19059259653</v>
      </c>
    </row>
    <row r="144" spans="1:13" ht="21" x14ac:dyDescent="0.25">
      <c r="A144" s="2" t="s">
        <v>171</v>
      </c>
      <c r="C144" s="1">
        <v>1446575336</v>
      </c>
      <c r="E144" s="1">
        <v>30722076</v>
      </c>
      <c r="G144" s="1">
        <f t="shared" si="4"/>
        <v>1415853260</v>
      </c>
      <c r="I144" s="1">
        <v>1446575336</v>
      </c>
      <c r="K144" s="1">
        <v>30722076</v>
      </c>
      <c r="M144" s="1">
        <f t="shared" si="5"/>
        <v>1415853260</v>
      </c>
    </row>
    <row r="145" spans="1:13" ht="21" x14ac:dyDescent="0.25">
      <c r="A145" s="2" t="s">
        <v>171</v>
      </c>
      <c r="C145" s="1">
        <v>116449315066</v>
      </c>
      <c r="E145" s="1">
        <v>2573896448</v>
      </c>
      <c r="G145" s="1">
        <f t="shared" si="4"/>
        <v>113875418618</v>
      </c>
      <c r="I145" s="1">
        <v>116449315066</v>
      </c>
      <c r="K145" s="1">
        <v>2573896448</v>
      </c>
      <c r="M145" s="1">
        <f t="shared" si="5"/>
        <v>113875418618</v>
      </c>
    </row>
    <row r="146" spans="1:13" ht="21.75" thickBot="1" x14ac:dyDescent="0.3">
      <c r="A146" s="2" t="s">
        <v>190</v>
      </c>
      <c r="C146" s="1">
        <v>29822301369</v>
      </c>
      <c r="E146" s="1">
        <v>635707993</v>
      </c>
      <c r="G146" s="1">
        <f t="shared" si="4"/>
        <v>29186593376</v>
      </c>
      <c r="I146" s="1">
        <v>29822301369</v>
      </c>
      <c r="K146" s="1">
        <v>635707993</v>
      </c>
      <c r="M146" s="1">
        <f t="shared" si="5"/>
        <v>29186593376</v>
      </c>
    </row>
    <row r="147" spans="1:13" ht="21.75" thickBot="1" x14ac:dyDescent="0.3">
      <c r="A147" s="2" t="s">
        <v>28</v>
      </c>
      <c r="C147" s="4">
        <f>SUM(C8:C146)</f>
        <v>5113238398752</v>
      </c>
      <c r="E147" s="4">
        <f>SUM(E8:E146)</f>
        <v>5253011772</v>
      </c>
      <c r="G147" s="4">
        <f>SUM(G8:G146)</f>
        <v>5107985386980</v>
      </c>
      <c r="I147" s="4">
        <f>SUM(I8:I146)</f>
        <v>23800415669852</v>
      </c>
      <c r="K147" s="4">
        <f>SUM(K8:K146)</f>
        <v>13196454805</v>
      </c>
      <c r="M147" s="4">
        <f>SUM(M8:M146)</f>
        <v>23787219215047</v>
      </c>
    </row>
  </sheetData>
  <mergeCells count="5">
    <mergeCell ref="A2:M2"/>
    <mergeCell ref="A3:M3"/>
    <mergeCell ref="A4:M4"/>
    <mergeCell ref="C6:G6"/>
    <mergeCell ref="I6:M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/>
  <dimension ref="A2:I148"/>
  <sheetViews>
    <sheetView rightToLeft="1" workbookViewId="0">
      <selection activeCell="M16" sqref="M16"/>
    </sheetView>
  </sheetViews>
  <sheetFormatPr defaultRowHeight="18.75" x14ac:dyDescent="0.25"/>
  <cols>
    <col min="1" max="1" width="26.5703125" style="1" bestFit="1" customWidth="1"/>
    <col min="2" max="2" width="1" style="1" customWidth="1"/>
    <col min="3" max="3" width="34" style="1" customWidth="1"/>
    <col min="4" max="4" width="1" style="1" customWidth="1"/>
    <col min="5" max="5" width="30" style="1" customWidth="1"/>
    <col min="6" max="6" width="1" style="1" customWidth="1"/>
    <col min="7" max="7" width="34" style="1" customWidth="1"/>
    <col min="8" max="8" width="1" style="1" customWidth="1"/>
    <col min="9" max="9" width="30" style="1" customWidth="1"/>
    <col min="10" max="10" width="1" style="1" customWidth="1"/>
    <col min="11" max="11" width="9.140625" style="1" customWidth="1"/>
    <col min="12" max="16384" width="9.140625" style="1"/>
  </cols>
  <sheetData>
    <row r="2" spans="1:9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</row>
    <row r="3" spans="1:9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  <c r="H3" s="29" t="s">
        <v>191</v>
      </c>
      <c r="I3" s="29" t="s">
        <v>191</v>
      </c>
    </row>
    <row r="4" spans="1:9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</row>
    <row r="6" spans="1:9" ht="27" thickBot="1" x14ac:dyDescent="0.3">
      <c r="A6" s="28" t="s">
        <v>237</v>
      </c>
      <c r="B6" s="28" t="s">
        <v>237</v>
      </c>
      <c r="C6" s="28" t="s">
        <v>193</v>
      </c>
      <c r="D6" s="28" t="s">
        <v>193</v>
      </c>
      <c r="E6" s="28" t="s">
        <v>193</v>
      </c>
      <c r="G6" s="28" t="s">
        <v>194</v>
      </c>
      <c r="H6" s="28" t="s">
        <v>194</v>
      </c>
      <c r="I6" s="28" t="s">
        <v>194</v>
      </c>
    </row>
    <row r="7" spans="1:9" ht="27" thickBot="1" x14ac:dyDescent="0.3">
      <c r="A7" s="28" t="s">
        <v>238</v>
      </c>
      <c r="C7" s="28" t="s">
        <v>239</v>
      </c>
      <c r="E7" s="28" t="s">
        <v>240</v>
      </c>
      <c r="G7" s="28" t="s">
        <v>239</v>
      </c>
      <c r="I7" s="28" t="s">
        <v>240</v>
      </c>
    </row>
    <row r="8" spans="1:9" ht="21" x14ac:dyDescent="0.25">
      <c r="A8" s="2" t="s">
        <v>171</v>
      </c>
      <c r="C8" s="1">
        <v>24940</v>
      </c>
      <c r="E8" s="9">
        <f>+C8/$C$147</f>
        <v>4.8825511646080301E-9</v>
      </c>
      <c r="G8" s="1">
        <v>100474</v>
      </c>
      <c r="I8" s="9">
        <f>+G8/$G$147</f>
        <v>4.2238648869239622E-9</v>
      </c>
    </row>
    <row r="9" spans="1:9" ht="21" x14ac:dyDescent="0.25">
      <c r="A9" s="2" t="s">
        <v>172</v>
      </c>
      <c r="C9" s="1">
        <v>697965065</v>
      </c>
      <c r="E9" s="9">
        <f t="shared" ref="E9:E72" si="0">+C9/$C$147</f>
        <v>1.3664194631000281E-4</v>
      </c>
      <c r="G9" s="1">
        <v>24497113406</v>
      </c>
      <c r="I9" s="9">
        <f t="shared" ref="I9:I72" si="1">+G9/$G$147</f>
        <v>1.0298435132133454E-3</v>
      </c>
    </row>
    <row r="10" spans="1:9" ht="21" x14ac:dyDescent="0.25">
      <c r="A10" s="2" t="s">
        <v>174</v>
      </c>
      <c r="C10" s="1">
        <v>42820</v>
      </c>
      <c r="E10" s="9">
        <f t="shared" si="0"/>
        <v>8.3829527212716868E-9</v>
      </c>
      <c r="G10" s="1">
        <v>139265</v>
      </c>
      <c r="I10" s="9">
        <f t="shared" si="1"/>
        <v>5.8546145617519515E-9</v>
      </c>
    </row>
    <row r="11" spans="1:9" ht="21" x14ac:dyDescent="0.25">
      <c r="A11" s="2" t="s">
        <v>175</v>
      </c>
      <c r="C11" s="1">
        <v>75019</v>
      </c>
      <c r="E11" s="9">
        <f t="shared" si="0"/>
        <v>1.4686612101753401E-8</v>
      </c>
      <c r="G11" s="1">
        <v>125449</v>
      </c>
      <c r="I11" s="9">
        <f t="shared" si="1"/>
        <v>5.2737984573095941E-9</v>
      </c>
    </row>
    <row r="12" spans="1:9" ht="21" x14ac:dyDescent="0.25">
      <c r="A12" s="2" t="s">
        <v>176</v>
      </c>
      <c r="C12" s="1">
        <v>43538</v>
      </c>
      <c r="E12" s="9">
        <f t="shared" si="0"/>
        <v>8.5235169448558314E-9</v>
      </c>
      <c r="G12" s="1">
        <v>107381</v>
      </c>
      <c r="I12" s="9">
        <f t="shared" si="1"/>
        <v>4.514230899762944E-9</v>
      </c>
    </row>
    <row r="13" spans="1:9" ht="21" x14ac:dyDescent="0.25">
      <c r="A13" s="2" t="s">
        <v>177</v>
      </c>
      <c r="C13" s="1">
        <v>41974</v>
      </c>
      <c r="E13" s="9">
        <f t="shared" si="0"/>
        <v>8.217329694597332E-9</v>
      </c>
      <c r="G13" s="1">
        <v>2628581040</v>
      </c>
      <c r="I13" s="9">
        <f t="shared" si="1"/>
        <v>1.1050392297798507E-4</v>
      </c>
    </row>
    <row r="14" spans="1:9" ht="21" x14ac:dyDescent="0.25">
      <c r="A14" s="2" t="s">
        <v>178</v>
      </c>
      <c r="C14" s="1">
        <v>40832</v>
      </c>
      <c r="E14" s="9">
        <f t="shared" si="0"/>
        <v>7.9937581857768686E-9</v>
      </c>
      <c r="G14" s="1">
        <v>158156</v>
      </c>
      <c r="I14" s="9">
        <f t="shared" si="1"/>
        <v>6.6487805308472459E-9</v>
      </c>
    </row>
    <row r="15" spans="1:9" ht="21" x14ac:dyDescent="0.25">
      <c r="A15" s="2" t="s">
        <v>179</v>
      </c>
      <c r="C15" s="1">
        <v>29963</v>
      </c>
      <c r="E15" s="9">
        <f t="shared" si="0"/>
        <v>5.8659134139996157E-9</v>
      </c>
      <c r="G15" s="1">
        <v>142564</v>
      </c>
      <c r="I15" s="9">
        <f t="shared" si="1"/>
        <v>5.9933024836219098E-9</v>
      </c>
    </row>
    <row r="16" spans="1:9" ht="21" x14ac:dyDescent="0.25">
      <c r="A16" s="2" t="s">
        <v>204</v>
      </c>
      <c r="C16" s="1">
        <v>0</v>
      </c>
      <c r="E16" s="9">
        <f t="shared" si="0"/>
        <v>0</v>
      </c>
      <c r="G16" s="1">
        <v>28054794533</v>
      </c>
      <c r="I16" s="9">
        <f t="shared" si="1"/>
        <v>1.1794062298485682E-3</v>
      </c>
    </row>
    <row r="17" spans="1:9" ht="21" x14ac:dyDescent="0.25">
      <c r="A17" s="2" t="s">
        <v>204</v>
      </c>
      <c r="C17" s="1">
        <v>0</v>
      </c>
      <c r="E17" s="9">
        <f t="shared" si="0"/>
        <v>0</v>
      </c>
      <c r="G17" s="1">
        <v>22443835615</v>
      </c>
      <c r="I17" s="9">
        <f t="shared" si="1"/>
        <v>9.4352498339960562E-4</v>
      </c>
    </row>
    <row r="18" spans="1:9" ht="21" x14ac:dyDescent="0.25">
      <c r="A18" s="2" t="s">
        <v>204</v>
      </c>
      <c r="C18" s="1">
        <v>0</v>
      </c>
      <c r="E18" s="9">
        <f t="shared" si="0"/>
        <v>0</v>
      </c>
      <c r="G18" s="1">
        <v>98980821934</v>
      </c>
      <c r="I18" s="9">
        <f t="shared" si="1"/>
        <v>4.1610926035182813E-3</v>
      </c>
    </row>
    <row r="19" spans="1:9" ht="21" x14ac:dyDescent="0.25">
      <c r="A19" s="2" t="s">
        <v>180</v>
      </c>
      <c r="C19" s="1">
        <v>79150684936</v>
      </c>
      <c r="E19" s="9">
        <f t="shared" si="0"/>
        <v>1.5495479908331599E-2</v>
      </c>
      <c r="G19" s="1">
        <v>325232876717</v>
      </c>
      <c r="I19" s="9">
        <f t="shared" si="1"/>
        <v>1.3672589207538331E-2</v>
      </c>
    </row>
    <row r="20" spans="1:9" ht="21" x14ac:dyDescent="0.25">
      <c r="A20" s="2" t="s">
        <v>204</v>
      </c>
      <c r="C20" s="1">
        <v>0</v>
      </c>
      <c r="E20" s="9">
        <f t="shared" si="0"/>
        <v>0</v>
      </c>
      <c r="G20" s="1">
        <v>157433612189</v>
      </c>
      <c r="I20" s="9">
        <f t="shared" si="1"/>
        <v>6.6184117935657125E-3</v>
      </c>
    </row>
    <row r="21" spans="1:9" ht="21" x14ac:dyDescent="0.25">
      <c r="A21" s="2" t="s">
        <v>181</v>
      </c>
      <c r="C21" s="1">
        <v>0</v>
      </c>
      <c r="E21" s="9">
        <f t="shared" si="0"/>
        <v>0</v>
      </c>
      <c r="G21" s="1">
        <v>1607</v>
      </c>
      <c r="I21" s="9">
        <f t="shared" si="1"/>
        <v>6.7557287191579982E-11</v>
      </c>
    </row>
    <row r="22" spans="1:9" ht="21" x14ac:dyDescent="0.25">
      <c r="A22" s="2" t="s">
        <v>204</v>
      </c>
      <c r="C22" s="1">
        <v>0</v>
      </c>
      <c r="E22" s="9">
        <f t="shared" si="0"/>
        <v>0</v>
      </c>
      <c r="G22" s="1">
        <v>94684931519</v>
      </c>
      <c r="I22" s="9">
        <f t="shared" si="1"/>
        <v>3.9804960244829912E-3</v>
      </c>
    </row>
    <row r="23" spans="1:9" ht="21" x14ac:dyDescent="0.25">
      <c r="A23" s="2" t="s">
        <v>175</v>
      </c>
      <c r="C23" s="1">
        <v>24558904123</v>
      </c>
      <c r="E23" s="9">
        <f t="shared" si="0"/>
        <v>4.807943301012454E-3</v>
      </c>
      <c r="G23" s="1">
        <v>98380914327</v>
      </c>
      <c r="I23" s="9">
        <f t="shared" si="1"/>
        <v>4.1358728583443466E-3</v>
      </c>
    </row>
    <row r="24" spans="1:9" ht="21" x14ac:dyDescent="0.25">
      <c r="A24" s="2" t="s">
        <v>205</v>
      </c>
      <c r="C24" s="1">
        <v>0</v>
      </c>
      <c r="E24" s="9">
        <f t="shared" si="0"/>
        <v>0</v>
      </c>
      <c r="G24" s="1">
        <v>146761643831</v>
      </c>
      <c r="I24" s="9">
        <f t="shared" si="1"/>
        <v>6.1697688369628124E-3</v>
      </c>
    </row>
    <row r="25" spans="1:9" ht="21" x14ac:dyDescent="0.25">
      <c r="A25" s="2" t="s">
        <v>206</v>
      </c>
      <c r="C25" s="1">
        <v>0</v>
      </c>
      <c r="E25" s="9">
        <f t="shared" si="0"/>
        <v>0</v>
      </c>
      <c r="G25" s="1">
        <v>11151942636</v>
      </c>
      <c r="I25" s="9">
        <f t="shared" si="1"/>
        <v>4.6882077872077011E-4</v>
      </c>
    </row>
    <row r="26" spans="1:9" ht="21" x14ac:dyDescent="0.25">
      <c r="A26" s="2" t="s">
        <v>175</v>
      </c>
      <c r="C26" s="1">
        <v>0</v>
      </c>
      <c r="E26" s="9">
        <f t="shared" si="0"/>
        <v>0</v>
      </c>
      <c r="G26" s="1">
        <v>75228563105</v>
      </c>
      <c r="I26" s="9">
        <f t="shared" si="1"/>
        <v>3.1625623165490871E-3</v>
      </c>
    </row>
    <row r="27" spans="1:9" ht="21" x14ac:dyDescent="0.25">
      <c r="A27" s="2" t="s">
        <v>204</v>
      </c>
      <c r="C27" s="1">
        <v>0</v>
      </c>
      <c r="E27" s="9">
        <f t="shared" si="0"/>
        <v>0</v>
      </c>
      <c r="G27" s="1">
        <v>7671232881</v>
      </c>
      <c r="I27" s="9">
        <f t="shared" si="1"/>
        <v>3.2249389101133077E-4</v>
      </c>
    </row>
    <row r="28" spans="1:9" ht="21" x14ac:dyDescent="0.25">
      <c r="A28" s="2" t="s">
        <v>179</v>
      </c>
      <c r="C28" s="1">
        <v>273972605</v>
      </c>
      <c r="E28" s="9">
        <f t="shared" si="0"/>
        <v>5.3636137193802962E-5</v>
      </c>
      <c r="G28" s="1">
        <v>819863013714</v>
      </c>
      <c r="I28" s="9">
        <f t="shared" si="1"/>
        <v>3.4466534583217787E-2</v>
      </c>
    </row>
    <row r="29" spans="1:9" ht="21" x14ac:dyDescent="0.25">
      <c r="A29" s="2" t="s">
        <v>175</v>
      </c>
      <c r="C29" s="1">
        <v>17378082202</v>
      </c>
      <c r="E29" s="9">
        <f t="shared" si="0"/>
        <v>3.4021401561358934E-3</v>
      </c>
      <c r="G29" s="1">
        <v>132212320283</v>
      </c>
      <c r="I29" s="9">
        <f t="shared" si="1"/>
        <v>5.558124263611566E-3</v>
      </c>
    </row>
    <row r="30" spans="1:9" ht="21" x14ac:dyDescent="0.25">
      <c r="A30" s="2" t="s">
        <v>204</v>
      </c>
      <c r="C30" s="1">
        <v>0</v>
      </c>
      <c r="E30" s="9">
        <f t="shared" si="0"/>
        <v>0</v>
      </c>
      <c r="G30" s="1">
        <v>19638356165</v>
      </c>
      <c r="I30" s="9">
        <f t="shared" si="1"/>
        <v>8.2558436055347876E-4</v>
      </c>
    </row>
    <row r="31" spans="1:9" ht="21" x14ac:dyDescent="0.25">
      <c r="A31" s="2" t="s">
        <v>175</v>
      </c>
      <c r="C31" s="1">
        <v>29516438409</v>
      </c>
      <c r="E31" s="9">
        <f t="shared" si="0"/>
        <v>5.7784892032455553E-3</v>
      </c>
      <c r="G31" s="1">
        <v>148451899249</v>
      </c>
      <c r="I31" s="9">
        <f t="shared" si="1"/>
        <v>6.2408261304917178E-3</v>
      </c>
    </row>
    <row r="32" spans="1:9" ht="21" x14ac:dyDescent="0.25">
      <c r="A32" s="2" t="s">
        <v>180</v>
      </c>
      <c r="C32" s="1">
        <v>68972602761</v>
      </c>
      <c r="E32" s="9">
        <f t="shared" si="0"/>
        <v>1.3502897431305838E-2</v>
      </c>
      <c r="G32" s="1">
        <v>273935953462</v>
      </c>
      <c r="I32" s="9">
        <f t="shared" si="1"/>
        <v>1.1516098245259256E-2</v>
      </c>
    </row>
    <row r="33" spans="1:9" ht="21" x14ac:dyDescent="0.25">
      <c r="A33" s="2" t="s">
        <v>171</v>
      </c>
      <c r="C33" s="1">
        <v>0</v>
      </c>
      <c r="E33" s="9">
        <f t="shared" si="0"/>
        <v>0</v>
      </c>
      <c r="G33" s="1">
        <v>4352054821</v>
      </c>
      <c r="I33" s="9">
        <f t="shared" si="1"/>
        <v>1.8295769596502628E-4</v>
      </c>
    </row>
    <row r="34" spans="1:9" ht="21" x14ac:dyDescent="0.25">
      <c r="A34" s="2" t="s">
        <v>204</v>
      </c>
      <c r="C34" s="1">
        <v>0</v>
      </c>
      <c r="E34" s="9">
        <f t="shared" si="0"/>
        <v>0</v>
      </c>
      <c r="G34" s="1">
        <v>83360204910</v>
      </c>
      <c r="I34" s="9">
        <f t="shared" si="1"/>
        <v>3.5044115142836502E-3</v>
      </c>
    </row>
    <row r="35" spans="1:9" ht="21" x14ac:dyDescent="0.25">
      <c r="A35" s="2" t="s">
        <v>179</v>
      </c>
      <c r="C35" s="1">
        <v>1661301377</v>
      </c>
      <c r="E35" s="9">
        <f t="shared" si="0"/>
        <v>3.2523612562294603E-4</v>
      </c>
      <c r="G35" s="1">
        <v>301230333299</v>
      </c>
      <c r="I35" s="9">
        <f t="shared" si="1"/>
        <v>1.2663537111073991E-2</v>
      </c>
    </row>
    <row r="36" spans="1:9" ht="21" x14ac:dyDescent="0.25">
      <c r="A36" s="2" t="s">
        <v>182</v>
      </c>
      <c r="C36" s="1">
        <v>11221917825</v>
      </c>
      <c r="E36" s="9">
        <f t="shared" si="0"/>
        <v>2.1969361646186594E-3</v>
      </c>
      <c r="G36" s="1">
        <v>44281327308</v>
      </c>
      <c r="I36" s="9">
        <f t="shared" si="1"/>
        <v>1.8615596429190475E-3</v>
      </c>
    </row>
    <row r="37" spans="1:9" ht="21" x14ac:dyDescent="0.25">
      <c r="A37" s="2" t="s">
        <v>182</v>
      </c>
      <c r="C37" s="1">
        <v>0</v>
      </c>
      <c r="E37" s="9">
        <f t="shared" si="0"/>
        <v>0</v>
      </c>
      <c r="G37" s="1">
        <v>149856166014</v>
      </c>
      <c r="I37" s="9">
        <f t="shared" si="1"/>
        <v>6.2998606377329723E-3</v>
      </c>
    </row>
    <row r="38" spans="1:9" ht="21" x14ac:dyDescent="0.25">
      <c r="A38" s="2" t="s">
        <v>179</v>
      </c>
      <c r="C38" s="1">
        <v>226027410</v>
      </c>
      <c r="E38" s="9">
        <f t="shared" si="0"/>
        <v>4.4249815313906845E-5</v>
      </c>
      <c r="G38" s="1">
        <v>270554794545</v>
      </c>
      <c r="I38" s="9">
        <f t="shared" si="1"/>
        <v>1.1373956413276591E-2</v>
      </c>
    </row>
    <row r="39" spans="1:9" ht="21" x14ac:dyDescent="0.25">
      <c r="A39" s="2" t="s">
        <v>184</v>
      </c>
      <c r="C39" s="1">
        <v>0</v>
      </c>
      <c r="E39" s="9">
        <f t="shared" si="0"/>
        <v>0</v>
      </c>
      <c r="G39" s="1">
        <v>192328767131</v>
      </c>
      <c r="I39" s="9">
        <f t="shared" si="1"/>
        <v>8.0853825490177205E-3</v>
      </c>
    </row>
    <row r="40" spans="1:9" ht="21" x14ac:dyDescent="0.25">
      <c r="A40" s="2" t="s">
        <v>177</v>
      </c>
      <c r="C40" s="1">
        <v>10</v>
      </c>
      <c r="E40" s="9">
        <f t="shared" si="0"/>
        <v>1.9577189914226267E-12</v>
      </c>
      <c r="G40" s="1">
        <v>192328767131</v>
      </c>
      <c r="I40" s="9">
        <f t="shared" si="1"/>
        <v>8.0853825490177205E-3</v>
      </c>
    </row>
    <row r="41" spans="1:9" ht="21" x14ac:dyDescent="0.25">
      <c r="A41" s="2" t="s">
        <v>183</v>
      </c>
      <c r="C41" s="1">
        <v>54534246582</v>
      </c>
      <c r="E41" s="9">
        <f t="shared" si="0"/>
        <v>1.0676273021650586E-2</v>
      </c>
      <c r="G41" s="1">
        <v>304767123302</v>
      </c>
      <c r="I41" s="9">
        <f t="shared" si="1"/>
        <v>1.281222157776284E-2</v>
      </c>
    </row>
    <row r="42" spans="1:9" ht="21" x14ac:dyDescent="0.25">
      <c r="A42" s="2" t="s">
        <v>183</v>
      </c>
      <c r="C42" s="1">
        <v>263013698628</v>
      </c>
      <c r="E42" s="9">
        <f t="shared" si="0"/>
        <v>5.1490691280834278E-2</v>
      </c>
      <c r="G42" s="1">
        <v>1096555174173</v>
      </c>
      <c r="I42" s="9">
        <f t="shared" si="1"/>
        <v>4.6098502067839685E-2</v>
      </c>
    </row>
    <row r="43" spans="1:9" ht="21" x14ac:dyDescent="0.25">
      <c r="A43" s="2" t="s">
        <v>182</v>
      </c>
      <c r="C43" s="1">
        <v>43022209460</v>
      </c>
      <c r="E43" s="9">
        <f t="shared" si="0"/>
        <v>8.4225396512804182E-3</v>
      </c>
      <c r="G43" s="1">
        <v>169416864283</v>
      </c>
      <c r="I43" s="9">
        <f t="shared" si="1"/>
        <v>7.1221803083158439E-3</v>
      </c>
    </row>
    <row r="44" spans="1:9" ht="21" x14ac:dyDescent="0.25">
      <c r="A44" s="2" t="s">
        <v>184</v>
      </c>
      <c r="C44" s="1">
        <v>42259038601</v>
      </c>
      <c r="E44" s="9">
        <f t="shared" si="0"/>
        <v>8.2731322428439558E-3</v>
      </c>
      <c r="G44" s="1">
        <v>166176404480</v>
      </c>
      <c r="I44" s="9">
        <f t="shared" si="1"/>
        <v>6.985953380161493E-3</v>
      </c>
    </row>
    <row r="45" spans="1:9" ht="21" x14ac:dyDescent="0.25">
      <c r="A45" s="2" t="s">
        <v>185</v>
      </c>
      <c r="C45" s="1">
        <v>93373</v>
      </c>
      <c r="E45" s="9">
        <f t="shared" si="0"/>
        <v>1.8279809538610491E-8</v>
      </c>
      <c r="G45" s="1">
        <v>381691</v>
      </c>
      <c r="I45" s="9">
        <f t="shared" si="1"/>
        <v>1.604605383039288E-8</v>
      </c>
    </row>
    <row r="46" spans="1:9" ht="21" x14ac:dyDescent="0.25">
      <c r="A46" s="2" t="s">
        <v>186</v>
      </c>
      <c r="C46" s="1">
        <v>42238675214</v>
      </c>
      <c r="E46" s="9">
        <f t="shared" si="0"/>
        <v>8.2691456638979977E-3</v>
      </c>
      <c r="G46" s="1">
        <v>166181330331</v>
      </c>
      <c r="I46" s="9">
        <f t="shared" si="1"/>
        <v>6.98616045989433E-3</v>
      </c>
    </row>
    <row r="47" spans="1:9" ht="21" x14ac:dyDescent="0.25">
      <c r="A47" s="2" t="s">
        <v>176</v>
      </c>
      <c r="C47" s="1">
        <v>0</v>
      </c>
      <c r="E47" s="9">
        <f t="shared" si="0"/>
        <v>0</v>
      </c>
      <c r="G47" s="1">
        <v>158684931523</v>
      </c>
      <c r="I47" s="9">
        <f t="shared" si="1"/>
        <v>6.6710164852990137E-3</v>
      </c>
    </row>
    <row r="48" spans="1:9" ht="21" x14ac:dyDescent="0.25">
      <c r="A48" s="2" t="s">
        <v>182</v>
      </c>
      <c r="C48" s="1">
        <v>100508219180</v>
      </c>
      <c r="E48" s="9">
        <f t="shared" si="0"/>
        <v>1.9676684948275389E-2</v>
      </c>
      <c r="G48" s="1">
        <v>406463826584</v>
      </c>
      <c r="I48" s="9">
        <f t="shared" si="1"/>
        <v>1.7087488155273087E-2</v>
      </c>
    </row>
    <row r="49" spans="1:9" ht="21" x14ac:dyDescent="0.25">
      <c r="A49" s="2" t="s">
        <v>177</v>
      </c>
      <c r="C49" s="1">
        <v>23858219178</v>
      </c>
      <c r="E49" s="9">
        <f t="shared" si="0"/>
        <v>4.6707688786294128E-3</v>
      </c>
      <c r="G49" s="1">
        <v>94063095570</v>
      </c>
      <c r="I49" s="9">
        <f t="shared" si="1"/>
        <v>3.9543544253587588E-3</v>
      </c>
    </row>
    <row r="50" spans="1:9" ht="21" x14ac:dyDescent="0.25">
      <c r="A50" s="2" t="s">
        <v>179</v>
      </c>
      <c r="C50" s="1">
        <v>692191813</v>
      </c>
      <c r="E50" s="9">
        <f t="shared" si="0"/>
        <v>1.3551170580173593E-4</v>
      </c>
      <c r="G50" s="1">
        <v>25930141956</v>
      </c>
      <c r="I50" s="9">
        <f t="shared" si="1"/>
        <v>1.0900871481269007E-3</v>
      </c>
    </row>
    <row r="51" spans="1:9" ht="21" x14ac:dyDescent="0.25">
      <c r="A51" s="2" t="s">
        <v>204</v>
      </c>
      <c r="C51" s="1">
        <v>0</v>
      </c>
      <c r="E51" s="9">
        <f t="shared" si="0"/>
        <v>0</v>
      </c>
      <c r="G51" s="1">
        <v>371187648282</v>
      </c>
      <c r="I51" s="9">
        <f t="shared" si="1"/>
        <v>1.5604499413163818E-2</v>
      </c>
    </row>
    <row r="52" spans="1:9" ht="21" x14ac:dyDescent="0.25">
      <c r="A52" s="2" t="s">
        <v>207</v>
      </c>
      <c r="C52" s="1">
        <v>0</v>
      </c>
      <c r="E52" s="9">
        <f t="shared" si="0"/>
        <v>0</v>
      </c>
      <c r="G52" s="1">
        <v>46027397271</v>
      </c>
      <c r="I52" s="9">
        <f t="shared" si="1"/>
        <v>1.9349633454373938E-3</v>
      </c>
    </row>
    <row r="53" spans="1:9" ht="21" x14ac:dyDescent="0.25">
      <c r="A53" s="2" t="s">
        <v>171</v>
      </c>
      <c r="C53" s="1">
        <v>0</v>
      </c>
      <c r="E53" s="9">
        <f t="shared" si="0"/>
        <v>0</v>
      </c>
      <c r="G53" s="1">
        <v>167215753430</v>
      </c>
      <c r="I53" s="9">
        <f t="shared" si="1"/>
        <v>7.029646967907241E-3</v>
      </c>
    </row>
    <row r="54" spans="1:9" ht="21" x14ac:dyDescent="0.25">
      <c r="A54" s="2" t="s">
        <v>208</v>
      </c>
      <c r="C54" s="1">
        <v>0</v>
      </c>
      <c r="E54" s="9">
        <f t="shared" si="0"/>
        <v>0</v>
      </c>
      <c r="G54" s="1">
        <v>24828493161</v>
      </c>
      <c r="I54" s="9">
        <f t="shared" si="1"/>
        <v>1.0437745133863451E-3</v>
      </c>
    </row>
    <row r="55" spans="1:9" ht="21" x14ac:dyDescent="0.25">
      <c r="A55" s="2" t="s">
        <v>188</v>
      </c>
      <c r="C55" s="1">
        <v>0</v>
      </c>
      <c r="E55" s="9">
        <f t="shared" si="0"/>
        <v>0</v>
      </c>
      <c r="G55" s="1">
        <v>86026231697</v>
      </c>
      <c r="I55" s="9">
        <f t="shared" si="1"/>
        <v>3.6164896333314438E-3</v>
      </c>
    </row>
    <row r="56" spans="1:9" ht="21" x14ac:dyDescent="0.25">
      <c r="A56" s="2" t="s">
        <v>171</v>
      </c>
      <c r="C56" s="1">
        <v>284931517</v>
      </c>
      <c r="E56" s="9">
        <f t="shared" si="0"/>
        <v>5.5781584208575898E-5</v>
      </c>
      <c r="G56" s="1">
        <v>50554216856</v>
      </c>
      <c r="I56" s="9">
        <f t="shared" si="1"/>
        <v>2.1252680441108934E-3</v>
      </c>
    </row>
    <row r="57" spans="1:9" ht="21" x14ac:dyDescent="0.25">
      <c r="A57" s="2" t="s">
        <v>171</v>
      </c>
      <c r="C57" s="1">
        <v>0</v>
      </c>
      <c r="E57" s="9">
        <f t="shared" si="0"/>
        <v>0</v>
      </c>
      <c r="G57" s="1">
        <v>58906785461</v>
      </c>
      <c r="I57" s="9">
        <f t="shared" si="1"/>
        <v>2.4764048680283542E-3</v>
      </c>
    </row>
    <row r="58" spans="1:9" ht="21" x14ac:dyDescent="0.25">
      <c r="A58" s="2" t="s">
        <v>171</v>
      </c>
      <c r="C58" s="1">
        <v>0</v>
      </c>
      <c r="E58" s="9">
        <f t="shared" si="0"/>
        <v>0</v>
      </c>
      <c r="G58" s="1">
        <v>13843222333</v>
      </c>
      <c r="I58" s="9">
        <f t="shared" si="1"/>
        <v>5.8196051450365579E-4</v>
      </c>
    </row>
    <row r="59" spans="1:9" ht="21" x14ac:dyDescent="0.25">
      <c r="A59" s="2" t="s">
        <v>171</v>
      </c>
      <c r="C59" s="1">
        <v>0</v>
      </c>
      <c r="E59" s="9">
        <f t="shared" si="0"/>
        <v>0</v>
      </c>
      <c r="G59" s="1">
        <v>187164383590</v>
      </c>
      <c r="I59" s="9">
        <f t="shared" si="1"/>
        <v>7.8682750555225077E-3</v>
      </c>
    </row>
    <row r="60" spans="1:9" ht="21" x14ac:dyDescent="0.25">
      <c r="A60" s="2" t="s">
        <v>175</v>
      </c>
      <c r="C60" s="1">
        <v>0</v>
      </c>
      <c r="E60" s="9">
        <f t="shared" si="0"/>
        <v>0</v>
      </c>
      <c r="G60" s="1">
        <v>297111966473</v>
      </c>
      <c r="I60" s="9">
        <f t="shared" si="1"/>
        <v>1.2490403514045765E-2</v>
      </c>
    </row>
    <row r="61" spans="1:9" ht="21" x14ac:dyDescent="0.25">
      <c r="A61" s="2" t="s">
        <v>209</v>
      </c>
      <c r="C61" s="1">
        <v>0</v>
      </c>
      <c r="E61" s="9">
        <f t="shared" si="0"/>
        <v>0</v>
      </c>
      <c r="G61" s="1">
        <v>263013698580</v>
      </c>
      <c r="I61" s="9">
        <f t="shared" si="1"/>
        <v>1.1056933397815005E-2</v>
      </c>
    </row>
    <row r="62" spans="1:9" ht="21" x14ac:dyDescent="0.25">
      <c r="A62" s="2" t="s">
        <v>210</v>
      </c>
      <c r="C62" s="1">
        <v>0</v>
      </c>
      <c r="E62" s="9">
        <f t="shared" si="0"/>
        <v>0</v>
      </c>
      <c r="G62" s="1">
        <v>262487671200</v>
      </c>
      <c r="I62" s="9">
        <f t="shared" si="1"/>
        <v>1.1034819531740771E-2</v>
      </c>
    </row>
    <row r="63" spans="1:9" ht="21" x14ac:dyDescent="0.25">
      <c r="A63" s="2" t="s">
        <v>171</v>
      </c>
      <c r="C63" s="1">
        <v>0</v>
      </c>
      <c r="E63" s="9">
        <f t="shared" si="0"/>
        <v>0</v>
      </c>
      <c r="G63" s="1">
        <v>36471232891</v>
      </c>
      <c r="I63" s="9">
        <f t="shared" si="1"/>
        <v>1.5332280987232639E-3</v>
      </c>
    </row>
    <row r="64" spans="1:9" ht="21" x14ac:dyDescent="0.25">
      <c r="A64" s="2" t="s">
        <v>171</v>
      </c>
      <c r="C64" s="1">
        <v>0</v>
      </c>
      <c r="E64" s="9">
        <f t="shared" si="0"/>
        <v>0</v>
      </c>
      <c r="G64" s="1">
        <v>25073972614</v>
      </c>
      <c r="I64" s="9">
        <f t="shared" si="1"/>
        <v>1.0540943179326754E-3</v>
      </c>
    </row>
    <row r="65" spans="1:9" ht="21" x14ac:dyDescent="0.25">
      <c r="A65" s="2" t="s">
        <v>177</v>
      </c>
      <c r="C65" s="1">
        <v>12812328766</v>
      </c>
      <c r="E65" s="9">
        <f t="shared" si="0"/>
        <v>2.5082939349548626E-3</v>
      </c>
      <c r="G65" s="1">
        <v>51671506382</v>
      </c>
      <c r="I65" s="9">
        <f t="shared" si="1"/>
        <v>2.1722382055198086E-3</v>
      </c>
    </row>
    <row r="66" spans="1:9" ht="21" x14ac:dyDescent="0.25">
      <c r="A66" s="2" t="s">
        <v>171</v>
      </c>
      <c r="C66" s="1">
        <v>0</v>
      </c>
      <c r="E66" s="9">
        <f t="shared" si="0"/>
        <v>0</v>
      </c>
      <c r="G66" s="1">
        <v>1228540810</v>
      </c>
      <c r="I66" s="9">
        <f t="shared" si="1"/>
        <v>5.1647096656967209E-5</v>
      </c>
    </row>
    <row r="67" spans="1:9" ht="21" x14ac:dyDescent="0.25">
      <c r="A67" s="2" t="s">
        <v>177</v>
      </c>
      <c r="C67" s="1">
        <v>7592131886</v>
      </c>
      <c r="E67" s="9">
        <f t="shared" si="0"/>
        <v>1.4863260778607483E-3</v>
      </c>
      <c r="G67" s="1">
        <v>29861391441</v>
      </c>
      <c r="I67" s="9">
        <f t="shared" si="1"/>
        <v>1.2553544477410239E-3</v>
      </c>
    </row>
    <row r="68" spans="1:9" ht="21" x14ac:dyDescent="0.25">
      <c r="A68" s="2" t="s">
        <v>171</v>
      </c>
      <c r="C68" s="1">
        <v>0</v>
      </c>
      <c r="E68" s="9">
        <f t="shared" si="0"/>
        <v>0</v>
      </c>
      <c r="G68" s="1">
        <v>3465016366</v>
      </c>
      <c r="I68" s="9">
        <f t="shared" si="1"/>
        <v>1.4566714733129236E-4</v>
      </c>
    </row>
    <row r="69" spans="1:9" ht="21" x14ac:dyDescent="0.25">
      <c r="A69" s="2" t="s">
        <v>171</v>
      </c>
      <c r="C69" s="1">
        <v>0</v>
      </c>
      <c r="E69" s="9">
        <f t="shared" si="0"/>
        <v>0</v>
      </c>
      <c r="G69" s="1">
        <v>5694142761</v>
      </c>
      <c r="I69" s="9">
        <f t="shared" si="1"/>
        <v>2.3937824381750665E-4</v>
      </c>
    </row>
    <row r="70" spans="1:9" ht="21" x14ac:dyDescent="0.25">
      <c r="A70" s="2" t="s">
        <v>171</v>
      </c>
      <c r="C70" s="1">
        <v>0</v>
      </c>
      <c r="E70" s="9">
        <f t="shared" si="0"/>
        <v>0</v>
      </c>
      <c r="G70" s="1">
        <v>27353424666</v>
      </c>
      <c r="I70" s="9">
        <f t="shared" si="1"/>
        <v>1.1499210739478593E-3</v>
      </c>
    </row>
    <row r="71" spans="1:9" ht="21" x14ac:dyDescent="0.25">
      <c r="A71" s="2" t="s">
        <v>171</v>
      </c>
      <c r="C71" s="1">
        <v>0</v>
      </c>
      <c r="E71" s="9">
        <f t="shared" si="0"/>
        <v>0</v>
      </c>
      <c r="G71" s="1">
        <v>667808247</v>
      </c>
      <c r="I71" s="9">
        <f t="shared" si="1"/>
        <v>2.8074246130357549E-5</v>
      </c>
    </row>
    <row r="72" spans="1:9" ht="21" x14ac:dyDescent="0.25">
      <c r="A72" s="2" t="s">
        <v>204</v>
      </c>
      <c r="C72" s="1">
        <v>0</v>
      </c>
      <c r="E72" s="9">
        <f t="shared" si="0"/>
        <v>0</v>
      </c>
      <c r="G72" s="1">
        <v>163068493157</v>
      </c>
      <c r="I72" s="9">
        <f t="shared" si="1"/>
        <v>6.8552987082175759E-3</v>
      </c>
    </row>
    <row r="73" spans="1:9" ht="21" x14ac:dyDescent="0.25">
      <c r="A73" s="2" t="s">
        <v>171</v>
      </c>
      <c r="C73" s="1">
        <v>0</v>
      </c>
      <c r="E73" s="9">
        <f t="shared" ref="E73:E136" si="2">+C73/$C$147</f>
        <v>0</v>
      </c>
      <c r="G73" s="1">
        <v>425046575342</v>
      </c>
      <c r="I73" s="9">
        <f t="shared" ref="I73:I136" si="3">+G73/$G$147</f>
        <v>1.7868695432593052E-2</v>
      </c>
    </row>
    <row r="74" spans="1:9" ht="21" x14ac:dyDescent="0.25">
      <c r="A74" s="2" t="s">
        <v>178</v>
      </c>
      <c r="C74" s="1">
        <v>569589041080</v>
      </c>
      <c r="E74" s="9">
        <f t="shared" si="2"/>
        <v>0.11150952830285185</v>
      </c>
      <c r="G74" s="1">
        <v>2293273972555</v>
      </c>
      <c r="I74" s="9">
        <f t="shared" si="3"/>
        <v>9.6407821016100598E-2</v>
      </c>
    </row>
    <row r="75" spans="1:9" ht="21" x14ac:dyDescent="0.25">
      <c r="A75" s="2" t="s">
        <v>184</v>
      </c>
      <c r="C75" s="1">
        <v>62833835617</v>
      </c>
      <c r="E75" s="9">
        <f t="shared" si="2"/>
        <v>1.2301099329132835E-2</v>
      </c>
      <c r="G75" s="1">
        <v>252365620969</v>
      </c>
      <c r="I75" s="9">
        <f t="shared" si="3"/>
        <v>1.0609294793456224E-2</v>
      </c>
    </row>
    <row r="76" spans="1:9" ht="21" x14ac:dyDescent="0.25">
      <c r="A76" s="2" t="s">
        <v>171</v>
      </c>
      <c r="C76" s="1">
        <v>0</v>
      </c>
      <c r="E76" s="9">
        <f t="shared" si="2"/>
        <v>0</v>
      </c>
      <c r="G76" s="1">
        <v>11397260288</v>
      </c>
      <c r="I76" s="9">
        <f t="shared" si="3"/>
        <v>4.7913378125302155E-4</v>
      </c>
    </row>
    <row r="77" spans="1:9" ht="21" x14ac:dyDescent="0.25">
      <c r="A77" s="2" t="s">
        <v>171</v>
      </c>
      <c r="C77" s="1">
        <v>0</v>
      </c>
      <c r="E77" s="9">
        <f t="shared" si="2"/>
        <v>0</v>
      </c>
      <c r="G77" s="1">
        <v>21084931520</v>
      </c>
      <c r="I77" s="9">
        <f t="shared" si="3"/>
        <v>8.8639749477998579E-4</v>
      </c>
    </row>
    <row r="78" spans="1:9" ht="21" x14ac:dyDescent="0.25">
      <c r="A78" s="2" t="s">
        <v>171</v>
      </c>
      <c r="C78" s="1">
        <v>0</v>
      </c>
      <c r="E78" s="9">
        <f t="shared" si="2"/>
        <v>0</v>
      </c>
      <c r="G78" s="1">
        <v>324109589042</v>
      </c>
      <c r="I78" s="9">
        <f t="shared" si="3"/>
        <v>1.3625366887651126E-2</v>
      </c>
    </row>
    <row r="79" spans="1:9" ht="21" x14ac:dyDescent="0.25">
      <c r="A79" s="2" t="s">
        <v>187</v>
      </c>
      <c r="C79" s="1">
        <v>111924657535</v>
      </c>
      <c r="E79" s="9">
        <f t="shared" si="2"/>
        <v>2.1911702766474306E-2</v>
      </c>
      <c r="G79" s="1">
        <v>458650821066</v>
      </c>
      <c r="I79" s="9">
        <f t="shared" si="3"/>
        <v>1.9281397162047121E-2</v>
      </c>
    </row>
    <row r="80" spans="1:9" ht="21" x14ac:dyDescent="0.25">
      <c r="A80" s="2" t="s">
        <v>211</v>
      </c>
      <c r="C80" s="1">
        <v>0</v>
      </c>
      <c r="E80" s="9">
        <f t="shared" si="2"/>
        <v>0</v>
      </c>
      <c r="G80" s="1">
        <v>351386301373</v>
      </c>
      <c r="I80" s="9">
        <f t="shared" si="3"/>
        <v>1.4772063022428648E-2</v>
      </c>
    </row>
    <row r="81" spans="1:9" ht="21" x14ac:dyDescent="0.25">
      <c r="A81" s="2" t="s">
        <v>204</v>
      </c>
      <c r="C81" s="1">
        <v>0</v>
      </c>
      <c r="E81" s="9">
        <f t="shared" si="2"/>
        <v>0</v>
      </c>
      <c r="G81" s="1">
        <v>251967123297</v>
      </c>
      <c r="I81" s="9">
        <f t="shared" si="3"/>
        <v>1.0592542197518155E-2</v>
      </c>
    </row>
    <row r="82" spans="1:9" ht="21" x14ac:dyDescent="0.25">
      <c r="A82" s="2" t="s">
        <v>188</v>
      </c>
      <c r="C82" s="1">
        <v>373972607</v>
      </c>
      <c r="E82" s="9">
        <f t="shared" si="2"/>
        <v>7.3213327499573025E-5</v>
      </c>
      <c r="G82" s="1">
        <v>17763698630</v>
      </c>
      <c r="I82" s="9">
        <f t="shared" si="3"/>
        <v>7.4677491594996015E-4</v>
      </c>
    </row>
    <row r="83" spans="1:9" ht="21" x14ac:dyDescent="0.25">
      <c r="A83" s="2" t="s">
        <v>188</v>
      </c>
      <c r="C83" s="1">
        <v>498630147</v>
      </c>
      <c r="E83" s="9">
        <f t="shared" si="2"/>
        <v>9.7617770847775596E-5</v>
      </c>
      <c r="G83" s="1">
        <v>23684931513</v>
      </c>
      <c r="I83" s="9">
        <f t="shared" si="3"/>
        <v>9.9569988819952961E-4</v>
      </c>
    </row>
    <row r="84" spans="1:9" ht="21" x14ac:dyDescent="0.25">
      <c r="A84" s="2" t="s">
        <v>171</v>
      </c>
      <c r="C84" s="1">
        <v>195890415</v>
      </c>
      <c r="E84" s="9">
        <f t="shared" si="2"/>
        <v>3.8349838568315977E-5</v>
      </c>
      <c r="G84" s="1">
        <v>9304794522</v>
      </c>
      <c r="I84" s="9">
        <f t="shared" si="3"/>
        <v>3.9116781318070581E-4</v>
      </c>
    </row>
    <row r="85" spans="1:9" ht="21" x14ac:dyDescent="0.25">
      <c r="A85" s="2" t="s">
        <v>177</v>
      </c>
      <c r="C85" s="1">
        <v>7017123355</v>
      </c>
      <c r="E85" s="9">
        <f t="shared" si="2"/>
        <v>1.3737555657238757E-3</v>
      </c>
      <c r="G85" s="1">
        <v>27673848380</v>
      </c>
      <c r="I85" s="9">
        <f t="shared" si="3"/>
        <v>1.1633914889258871E-3</v>
      </c>
    </row>
    <row r="86" spans="1:9" ht="21" x14ac:dyDescent="0.25">
      <c r="A86" s="2" t="s">
        <v>212</v>
      </c>
      <c r="C86" s="1">
        <v>0</v>
      </c>
      <c r="E86" s="9">
        <f t="shared" si="2"/>
        <v>0</v>
      </c>
      <c r="G86" s="1">
        <v>35853820338</v>
      </c>
      <c r="I86" s="9">
        <f t="shared" si="3"/>
        <v>1.5072724564340867E-3</v>
      </c>
    </row>
    <row r="87" spans="1:9" ht="21" x14ac:dyDescent="0.25">
      <c r="A87" s="2" t="s">
        <v>171</v>
      </c>
      <c r="C87" s="1">
        <v>498630142</v>
      </c>
      <c r="E87" s="9">
        <f t="shared" si="2"/>
        <v>9.7617769868916105E-5</v>
      </c>
      <c r="G87" s="1">
        <v>23649848875</v>
      </c>
      <c r="I87" s="9">
        <f t="shared" si="3"/>
        <v>9.942250357721468E-4</v>
      </c>
    </row>
    <row r="88" spans="1:9" ht="21" x14ac:dyDescent="0.25">
      <c r="A88" s="2" t="s">
        <v>189</v>
      </c>
      <c r="C88" s="1">
        <v>17955068513</v>
      </c>
      <c r="E88" s="9">
        <f t="shared" si="2"/>
        <v>3.5150978620194519E-3</v>
      </c>
      <c r="G88" s="1">
        <v>70895752544</v>
      </c>
      <c r="I88" s="9">
        <f t="shared" si="3"/>
        <v>2.9804136373853115E-3</v>
      </c>
    </row>
    <row r="89" spans="1:9" ht="21" x14ac:dyDescent="0.25">
      <c r="A89" s="2" t="s">
        <v>171</v>
      </c>
      <c r="C89" s="1">
        <v>178082221</v>
      </c>
      <c r="E89" s="9">
        <f t="shared" si="2"/>
        <v>3.4863494608642131E-5</v>
      </c>
      <c r="G89" s="1">
        <v>8454266165</v>
      </c>
      <c r="I89" s="9">
        <f t="shared" si="3"/>
        <v>3.5541212651086655E-4</v>
      </c>
    </row>
    <row r="90" spans="1:9" ht="21" x14ac:dyDescent="0.25">
      <c r="A90" s="2" t="s">
        <v>186</v>
      </c>
      <c r="C90" s="1">
        <v>15916998316</v>
      </c>
      <c r="E90" s="9">
        <f t="shared" si="2"/>
        <v>3.1161009889675165E-3</v>
      </c>
      <c r="G90" s="1">
        <v>61764379101</v>
      </c>
      <c r="I90" s="9">
        <f t="shared" si="3"/>
        <v>2.5965363392258106E-3</v>
      </c>
    </row>
    <row r="91" spans="1:9" ht="21" x14ac:dyDescent="0.25">
      <c r="A91" s="2" t="s">
        <v>171</v>
      </c>
      <c r="C91" s="1">
        <v>320547961</v>
      </c>
      <c r="E91" s="9">
        <f t="shared" si="2"/>
        <v>6.2754283091149944E-5</v>
      </c>
      <c r="G91" s="1">
        <v>14745205477</v>
      </c>
      <c r="I91" s="9">
        <f t="shared" si="3"/>
        <v>6.1987932863008532E-4</v>
      </c>
    </row>
    <row r="92" spans="1:9" ht="21" x14ac:dyDescent="0.25">
      <c r="A92" s="2" t="s">
        <v>212</v>
      </c>
      <c r="C92" s="1">
        <v>0</v>
      </c>
      <c r="E92" s="9">
        <f t="shared" si="2"/>
        <v>0</v>
      </c>
      <c r="G92" s="1">
        <v>15780821916</v>
      </c>
      <c r="I92" s="9">
        <f t="shared" si="3"/>
        <v>6.634160039193476E-4</v>
      </c>
    </row>
    <row r="93" spans="1:9" ht="21" x14ac:dyDescent="0.25">
      <c r="A93" s="2" t="s">
        <v>212</v>
      </c>
      <c r="C93" s="1">
        <v>0</v>
      </c>
      <c r="E93" s="9">
        <f t="shared" si="2"/>
        <v>0</v>
      </c>
      <c r="G93" s="1">
        <v>5786301368</v>
      </c>
      <c r="I93" s="9">
        <f t="shared" si="3"/>
        <v>2.4325253471998019E-4</v>
      </c>
    </row>
    <row r="94" spans="1:9" ht="21" x14ac:dyDescent="0.25">
      <c r="A94" s="2" t="s">
        <v>171</v>
      </c>
      <c r="C94" s="1">
        <v>1531506868</v>
      </c>
      <c r="E94" s="9">
        <f t="shared" si="2"/>
        <v>2.9982600809777858E-4</v>
      </c>
      <c r="G94" s="1">
        <v>66620547946</v>
      </c>
      <c r="I94" s="9">
        <f t="shared" si="3"/>
        <v>2.8006866773169548E-3</v>
      </c>
    </row>
    <row r="95" spans="1:9" ht="21" x14ac:dyDescent="0.25">
      <c r="A95" s="2" t="s">
        <v>175</v>
      </c>
      <c r="C95" s="1">
        <v>17901369860</v>
      </c>
      <c r="E95" s="9">
        <f t="shared" si="2"/>
        <v>3.5045851747402606E-3</v>
      </c>
      <c r="G95" s="1">
        <v>90311788372</v>
      </c>
      <c r="I95" s="9">
        <f t="shared" si="3"/>
        <v>3.7966517883213429E-3</v>
      </c>
    </row>
    <row r="96" spans="1:9" ht="21" x14ac:dyDescent="0.25">
      <c r="A96" s="2" t="s">
        <v>171</v>
      </c>
      <c r="C96" s="1">
        <v>2315068507</v>
      </c>
      <c r="E96" s="9">
        <f t="shared" si="2"/>
        <v>4.5322535825983258E-4</v>
      </c>
      <c r="G96" s="1">
        <v>97232876713</v>
      </c>
      <c r="I96" s="9">
        <f t="shared" si="3"/>
        <v>4.0876100663121539E-3</v>
      </c>
    </row>
    <row r="97" spans="1:9" ht="21" x14ac:dyDescent="0.25">
      <c r="A97" s="2" t="s">
        <v>175</v>
      </c>
      <c r="C97" s="1">
        <v>169068493132</v>
      </c>
      <c r="E97" s="9">
        <f t="shared" si="2"/>
        <v>3.3098859985572229E-2</v>
      </c>
      <c r="G97" s="1">
        <v>753220493573</v>
      </c>
      <c r="I97" s="9">
        <f t="shared" si="3"/>
        <v>3.1664924208397505E-2</v>
      </c>
    </row>
    <row r="98" spans="1:9" ht="21" x14ac:dyDescent="0.25">
      <c r="A98" s="2" t="s">
        <v>180</v>
      </c>
      <c r="C98" s="1">
        <v>95182191786</v>
      </c>
      <c r="E98" s="9">
        <f t="shared" si="2"/>
        <v>1.8633998450468293E-2</v>
      </c>
      <c r="G98" s="1">
        <v>329782191777</v>
      </c>
      <c r="I98" s="9">
        <f t="shared" si="3"/>
        <v>1.3863839602083072E-2</v>
      </c>
    </row>
    <row r="99" spans="1:9" ht="21" x14ac:dyDescent="0.25">
      <c r="A99" s="2" t="s">
        <v>182</v>
      </c>
      <c r="C99" s="1">
        <v>223497534239</v>
      </c>
      <c r="E99" s="9">
        <f t="shared" si="2"/>
        <v>4.3754536731581903E-2</v>
      </c>
      <c r="G99" s="1">
        <v>899815293532</v>
      </c>
      <c r="I99" s="9">
        <f t="shared" si="3"/>
        <v>3.7827679032057977E-2</v>
      </c>
    </row>
    <row r="100" spans="1:9" ht="21" x14ac:dyDescent="0.25">
      <c r="A100" s="2" t="s">
        <v>171</v>
      </c>
      <c r="C100" s="1">
        <v>6</v>
      </c>
      <c r="E100" s="9">
        <f t="shared" si="2"/>
        <v>1.1746313948535759E-12</v>
      </c>
      <c r="G100" s="1">
        <v>241880136987</v>
      </c>
      <c r="I100" s="9">
        <f t="shared" si="3"/>
        <v>1.0168491524809874E-2</v>
      </c>
    </row>
    <row r="101" spans="1:9" ht="21" x14ac:dyDescent="0.25">
      <c r="A101" s="2" t="s">
        <v>213</v>
      </c>
      <c r="C101" s="1">
        <v>0</v>
      </c>
      <c r="E101" s="9">
        <f t="shared" si="2"/>
        <v>0</v>
      </c>
      <c r="G101" s="1">
        <v>247934246575</v>
      </c>
      <c r="I101" s="9">
        <f t="shared" si="3"/>
        <v>1.0423002551646099E-2</v>
      </c>
    </row>
    <row r="102" spans="1:9" ht="21" x14ac:dyDescent="0.25">
      <c r="A102" s="2" t="s">
        <v>171</v>
      </c>
      <c r="C102" s="1">
        <v>7034246579</v>
      </c>
      <c r="E102" s="9">
        <f t="shared" si="2"/>
        <v>1.3771078118057941E-3</v>
      </c>
      <c r="G102" s="1">
        <v>335150684926</v>
      </c>
      <c r="I102" s="9">
        <f t="shared" si="3"/>
        <v>1.4089527737399203E-2</v>
      </c>
    </row>
    <row r="103" spans="1:9" ht="21" x14ac:dyDescent="0.25">
      <c r="A103" s="2" t="s">
        <v>214</v>
      </c>
      <c r="C103" s="1">
        <v>0</v>
      </c>
      <c r="E103" s="9">
        <f t="shared" si="2"/>
        <v>0</v>
      </c>
      <c r="G103" s="1">
        <v>194235616435</v>
      </c>
      <c r="I103" s="9">
        <f t="shared" si="3"/>
        <v>8.1655453157018464E-3</v>
      </c>
    </row>
    <row r="104" spans="1:9" ht="21" x14ac:dyDescent="0.25">
      <c r="A104" s="2" t="s">
        <v>215</v>
      </c>
      <c r="C104" s="1">
        <v>0</v>
      </c>
      <c r="E104" s="9">
        <f t="shared" si="2"/>
        <v>0</v>
      </c>
      <c r="G104" s="1">
        <v>184109589020</v>
      </c>
      <c r="I104" s="9">
        <f t="shared" si="3"/>
        <v>7.7398533790590546E-3</v>
      </c>
    </row>
    <row r="105" spans="1:9" ht="21" x14ac:dyDescent="0.25">
      <c r="A105" s="2" t="s">
        <v>209</v>
      </c>
      <c r="C105" s="1">
        <v>0</v>
      </c>
      <c r="E105" s="9">
        <f t="shared" si="2"/>
        <v>0</v>
      </c>
      <c r="G105" s="1">
        <v>199452054760</v>
      </c>
      <c r="I105" s="9">
        <f t="shared" si="3"/>
        <v>8.3848411601568501E-3</v>
      </c>
    </row>
    <row r="106" spans="1:9" ht="21" x14ac:dyDescent="0.25">
      <c r="A106" s="2" t="s">
        <v>171</v>
      </c>
      <c r="C106" s="1">
        <v>5947945229</v>
      </c>
      <c r="E106" s="9">
        <f t="shared" si="2"/>
        <v>1.1644405334754902E-3</v>
      </c>
      <c r="G106" s="1">
        <v>190334246574</v>
      </c>
      <c r="I106" s="9">
        <f t="shared" si="3"/>
        <v>8.0015341370209807E-3</v>
      </c>
    </row>
    <row r="107" spans="1:9" ht="21" x14ac:dyDescent="0.25">
      <c r="A107" s="2" t="s">
        <v>171</v>
      </c>
      <c r="C107" s="1">
        <v>43594520569</v>
      </c>
      <c r="E107" s="9">
        <f t="shared" si="2"/>
        <v>8.5345820839895625E-3</v>
      </c>
      <c r="G107" s="1">
        <v>315169863018</v>
      </c>
      <c r="I107" s="9">
        <f t="shared" si="3"/>
        <v>1.3249546328586154E-2</v>
      </c>
    </row>
    <row r="108" spans="1:9" ht="21" x14ac:dyDescent="0.25">
      <c r="A108" s="2" t="s">
        <v>212</v>
      </c>
      <c r="C108" s="1">
        <v>0</v>
      </c>
      <c r="E108" s="9">
        <f t="shared" si="2"/>
        <v>0</v>
      </c>
      <c r="G108" s="1">
        <v>141115616436</v>
      </c>
      <c r="I108" s="9">
        <f t="shared" si="3"/>
        <v>5.9324133334061587E-3</v>
      </c>
    </row>
    <row r="109" spans="1:9" ht="21" x14ac:dyDescent="0.25">
      <c r="A109" s="2" t="s">
        <v>171</v>
      </c>
      <c r="C109" s="1">
        <v>124657534247</v>
      </c>
      <c r="E109" s="9">
        <f t="shared" si="2"/>
        <v>2.4404442221926836E-2</v>
      </c>
      <c r="G109" s="1">
        <v>596575342463</v>
      </c>
      <c r="I109" s="9">
        <f t="shared" si="3"/>
        <v>2.507965883147982E-2</v>
      </c>
    </row>
    <row r="110" spans="1:9" ht="21" x14ac:dyDescent="0.25">
      <c r="A110" s="2" t="s">
        <v>204</v>
      </c>
      <c r="C110" s="1">
        <v>0</v>
      </c>
      <c r="E110" s="9">
        <f t="shared" si="2"/>
        <v>0</v>
      </c>
      <c r="G110" s="1">
        <v>98736986301</v>
      </c>
      <c r="I110" s="9">
        <f t="shared" si="3"/>
        <v>4.1508419041491945E-3</v>
      </c>
    </row>
    <row r="111" spans="1:9" ht="21" x14ac:dyDescent="0.25">
      <c r="A111" s="2" t="s">
        <v>212</v>
      </c>
      <c r="C111" s="1">
        <v>0</v>
      </c>
      <c r="E111" s="9">
        <f t="shared" si="2"/>
        <v>0</v>
      </c>
      <c r="G111" s="1">
        <v>175167123285</v>
      </c>
      <c r="I111" s="9">
        <f t="shared" si="3"/>
        <v>7.3639176442362427E-3</v>
      </c>
    </row>
    <row r="112" spans="1:9" ht="21" x14ac:dyDescent="0.25">
      <c r="A112" s="2" t="s">
        <v>171</v>
      </c>
      <c r="C112" s="1">
        <v>39890410968</v>
      </c>
      <c r="E112" s="9">
        <f t="shared" si="2"/>
        <v>7.8094215127707039E-3</v>
      </c>
      <c r="G112" s="1">
        <v>173808219178</v>
      </c>
      <c r="I112" s="9">
        <f t="shared" si="3"/>
        <v>7.3067901551121511E-3</v>
      </c>
    </row>
    <row r="113" spans="1:9" ht="21" x14ac:dyDescent="0.25">
      <c r="A113" s="2" t="s">
        <v>171</v>
      </c>
      <c r="C113" s="1">
        <v>96253424671</v>
      </c>
      <c r="E113" s="9">
        <f t="shared" si="2"/>
        <v>1.8843715746788389E-2</v>
      </c>
      <c r="G113" s="1">
        <v>342006849321</v>
      </c>
      <c r="I113" s="9">
        <f t="shared" si="3"/>
        <v>1.4377756652810342E-2</v>
      </c>
    </row>
    <row r="114" spans="1:9" ht="21" x14ac:dyDescent="0.25">
      <c r="A114" s="2" t="s">
        <v>171</v>
      </c>
      <c r="C114" s="1">
        <v>37397260282</v>
      </c>
      <c r="E114" s="9">
        <f t="shared" si="2"/>
        <v>7.3213326681246492E-3</v>
      </c>
      <c r="G114" s="1">
        <v>152260273971</v>
      </c>
      <c r="I114" s="9">
        <f t="shared" si="3"/>
        <v>6.4009278509816418E-3</v>
      </c>
    </row>
    <row r="115" spans="1:9" ht="21" x14ac:dyDescent="0.25">
      <c r="A115" s="2" t="s">
        <v>216</v>
      </c>
      <c r="C115" s="1">
        <v>0</v>
      </c>
      <c r="E115" s="9">
        <f t="shared" si="2"/>
        <v>0</v>
      </c>
      <c r="G115" s="1">
        <v>50498630135</v>
      </c>
      <c r="I115" s="9">
        <f t="shared" si="3"/>
        <v>2.1229312127016616E-3</v>
      </c>
    </row>
    <row r="116" spans="1:9" ht="21" x14ac:dyDescent="0.25">
      <c r="A116" s="2" t="s">
        <v>216</v>
      </c>
      <c r="C116" s="1">
        <v>0</v>
      </c>
      <c r="E116" s="9">
        <f t="shared" si="2"/>
        <v>0</v>
      </c>
      <c r="G116" s="1">
        <v>70663013697</v>
      </c>
      <c r="I116" s="9">
        <f t="shared" si="3"/>
        <v>2.9706294400440444E-3</v>
      </c>
    </row>
    <row r="117" spans="1:9" ht="21" x14ac:dyDescent="0.25">
      <c r="A117" s="2" t="s">
        <v>209</v>
      </c>
      <c r="C117" s="1">
        <v>0</v>
      </c>
      <c r="E117" s="9">
        <f t="shared" si="2"/>
        <v>0</v>
      </c>
      <c r="G117" s="1">
        <v>87995014609</v>
      </c>
      <c r="I117" s="9">
        <f t="shared" si="3"/>
        <v>3.6992560506331606E-3</v>
      </c>
    </row>
    <row r="118" spans="1:9" ht="21" x14ac:dyDescent="0.25">
      <c r="A118" s="2" t="s">
        <v>175</v>
      </c>
      <c r="C118" s="1">
        <v>20450958881</v>
      </c>
      <c r="E118" s="9">
        <f t="shared" si="2"/>
        <v>4.0037230594136925E-3</v>
      </c>
      <c r="G118" s="1">
        <v>32421083560</v>
      </c>
      <c r="I118" s="9">
        <f t="shared" si="3"/>
        <v>1.3629623230399081E-3</v>
      </c>
    </row>
    <row r="119" spans="1:9" ht="21" x14ac:dyDescent="0.25">
      <c r="A119" s="2" t="s">
        <v>175</v>
      </c>
      <c r="C119" s="1">
        <v>936286849333</v>
      </c>
      <c r="E119" s="9">
        <f t="shared" si="2"/>
        <v>0.18329865463584694</v>
      </c>
      <c r="G119" s="1">
        <v>2001716712326</v>
      </c>
      <c r="I119" s="9">
        <f t="shared" si="3"/>
        <v>8.4150933920841872E-2</v>
      </c>
    </row>
    <row r="120" spans="1:9" ht="21" x14ac:dyDescent="0.25">
      <c r="A120" s="2" t="s">
        <v>179</v>
      </c>
      <c r="C120" s="1">
        <v>6571232887</v>
      </c>
      <c r="E120" s="9">
        <f t="shared" si="2"/>
        <v>1.2864627419940833E-3</v>
      </c>
      <c r="G120" s="1">
        <v>111710958903</v>
      </c>
      <c r="I120" s="9">
        <f t="shared" si="3"/>
        <v>4.6962596969861601E-3</v>
      </c>
    </row>
    <row r="121" spans="1:9" ht="21" x14ac:dyDescent="0.25">
      <c r="A121" s="2" t="s">
        <v>178</v>
      </c>
      <c r="C121" s="1">
        <v>572120547953</v>
      </c>
      <c r="E121" s="9">
        <f t="shared" si="2"/>
        <v>0.11200512621107075</v>
      </c>
      <c r="G121" s="1">
        <v>1144241095889</v>
      </c>
      <c r="I121" s="9">
        <f t="shared" si="3"/>
        <v>4.8103188756304531E-2</v>
      </c>
    </row>
    <row r="122" spans="1:9" ht="21" x14ac:dyDescent="0.25">
      <c r="A122" s="2" t="s">
        <v>178</v>
      </c>
      <c r="C122" s="1">
        <v>34473698614</v>
      </c>
      <c r="E122" s="9">
        <f t="shared" si="2"/>
        <v>6.7489814481207673E-3</v>
      </c>
      <c r="G122" s="1">
        <v>64499178052</v>
      </c>
      <c r="I122" s="9">
        <f t="shared" si="3"/>
        <v>2.7115055975605578E-3</v>
      </c>
    </row>
    <row r="123" spans="1:9" ht="21" x14ac:dyDescent="0.25">
      <c r="A123" s="2" t="s">
        <v>175</v>
      </c>
      <c r="C123" s="1">
        <v>5884158129</v>
      </c>
      <c r="E123" s="9">
        <f t="shared" si="2"/>
        <v>1.1519528117677129E-3</v>
      </c>
      <c r="G123" s="1">
        <v>10812301039</v>
      </c>
      <c r="I123" s="9">
        <f t="shared" si="3"/>
        <v>4.5454245581427608E-4</v>
      </c>
    </row>
    <row r="124" spans="1:9" ht="21" x14ac:dyDescent="0.25">
      <c r="A124" s="2" t="s">
        <v>178</v>
      </c>
      <c r="C124" s="1">
        <v>35875068463</v>
      </c>
      <c r="E124" s="9">
        <f t="shared" si="2"/>
        <v>7.0233302848602035E-3</v>
      </c>
      <c r="G124" s="1">
        <v>60177534196</v>
      </c>
      <c r="I124" s="9">
        <f t="shared" si="3"/>
        <v>2.5298263597761652E-3</v>
      </c>
    </row>
    <row r="125" spans="1:9" ht="21" x14ac:dyDescent="0.25">
      <c r="A125" s="2" t="s">
        <v>175</v>
      </c>
      <c r="C125" s="1">
        <v>3363287650</v>
      </c>
      <c r="E125" s="9">
        <f t="shared" si="2"/>
        <v>6.5843721060221752E-4</v>
      </c>
      <c r="G125" s="1">
        <v>5527498820</v>
      </c>
      <c r="I125" s="9">
        <f t="shared" si="3"/>
        <v>2.3237263549088954E-4</v>
      </c>
    </row>
    <row r="126" spans="1:9" ht="21" x14ac:dyDescent="0.25">
      <c r="A126" s="2" t="s">
        <v>178</v>
      </c>
      <c r="C126" s="1">
        <v>18217808192</v>
      </c>
      <c r="E126" s="9">
        <f t="shared" si="2"/>
        <v>3.5665349079573101E-3</v>
      </c>
      <c r="G126" s="1">
        <v>27032876672</v>
      </c>
      <c r="I126" s="9">
        <f t="shared" si="3"/>
        <v>1.136445434315412E-3</v>
      </c>
    </row>
    <row r="127" spans="1:9" ht="21" x14ac:dyDescent="0.25">
      <c r="A127" s="2" t="s">
        <v>178</v>
      </c>
      <c r="C127" s="1">
        <v>8408219156</v>
      </c>
      <c r="E127" s="9">
        <f t="shared" si="2"/>
        <v>1.6460930325744728E-3</v>
      </c>
      <c r="G127" s="1">
        <v>12205479420</v>
      </c>
      <c r="I127" s="9">
        <f t="shared" si="3"/>
        <v>5.1311081424260053E-4</v>
      </c>
    </row>
    <row r="128" spans="1:9" ht="21" x14ac:dyDescent="0.25">
      <c r="A128" s="2" t="s">
        <v>178</v>
      </c>
      <c r="C128" s="1">
        <v>22141643825</v>
      </c>
      <c r="E128" s="9">
        <f t="shared" si="2"/>
        <v>4.3347116617518024E-3</v>
      </c>
      <c r="G128" s="1">
        <v>30712602725</v>
      </c>
      <c r="I128" s="9">
        <f t="shared" si="3"/>
        <v>1.2911388442400293E-3</v>
      </c>
    </row>
    <row r="129" spans="1:9" ht="21" x14ac:dyDescent="0.25">
      <c r="A129" s="2" t="s">
        <v>178</v>
      </c>
      <c r="C129" s="1">
        <v>280273972590</v>
      </c>
      <c r="E129" s="9">
        <f t="shared" si="2"/>
        <v>5.4869767894090767E-2</v>
      </c>
      <c r="G129" s="1">
        <v>352602739710</v>
      </c>
      <c r="I129" s="9">
        <f t="shared" si="3"/>
        <v>1.4823201338597632E-2</v>
      </c>
    </row>
    <row r="130" spans="1:9" ht="21" x14ac:dyDescent="0.25">
      <c r="A130" s="2" t="s">
        <v>178</v>
      </c>
      <c r="C130" s="1">
        <v>28027397259</v>
      </c>
      <c r="E130" s="9">
        <f t="shared" si="2"/>
        <v>5.4869767894090765E-3</v>
      </c>
      <c r="G130" s="1">
        <v>34356164382</v>
      </c>
      <c r="I130" s="9">
        <f t="shared" si="3"/>
        <v>1.4443119252992565E-3</v>
      </c>
    </row>
    <row r="131" spans="1:9" ht="21" x14ac:dyDescent="0.25">
      <c r="A131" s="2" t="s">
        <v>184</v>
      </c>
      <c r="C131" s="1">
        <v>25504931506</v>
      </c>
      <c r="E131" s="9">
        <f t="shared" si="2"/>
        <v>4.9931488784229492E-3</v>
      </c>
      <c r="G131" s="1">
        <v>30327994839</v>
      </c>
      <c r="I131" s="9">
        <f t="shared" si="3"/>
        <v>1.2749701663242554E-3</v>
      </c>
    </row>
    <row r="132" spans="1:9" ht="21" x14ac:dyDescent="0.25">
      <c r="A132" s="2" t="s">
        <v>177</v>
      </c>
      <c r="C132" s="1">
        <v>27186575342</v>
      </c>
      <c r="E132" s="9">
        <f t="shared" si="2"/>
        <v>5.3223674858775489E-3</v>
      </c>
      <c r="G132" s="1">
        <v>30607909244</v>
      </c>
      <c r="I132" s="9">
        <f t="shared" si="3"/>
        <v>1.2867375949786708E-3</v>
      </c>
    </row>
    <row r="133" spans="1:9" ht="21" x14ac:dyDescent="0.25">
      <c r="A133" s="2" t="s">
        <v>171</v>
      </c>
      <c r="C133" s="1">
        <v>40068493140</v>
      </c>
      <c r="E133" s="9">
        <f t="shared" si="2"/>
        <v>7.8442849977865235E-3</v>
      </c>
      <c r="G133" s="1">
        <v>41404109578</v>
      </c>
      <c r="I133" s="9">
        <f t="shared" si="3"/>
        <v>1.7406031871018007E-3</v>
      </c>
    </row>
    <row r="134" spans="1:9" ht="21" x14ac:dyDescent="0.25">
      <c r="A134" s="2" t="s">
        <v>190</v>
      </c>
      <c r="C134" s="1">
        <v>135041095873</v>
      </c>
      <c r="E134" s="9">
        <f t="shared" si="2"/>
        <v>2.6437251801309576E-2</v>
      </c>
      <c r="G134" s="1">
        <v>139397260256</v>
      </c>
      <c r="I134" s="9">
        <f t="shared" si="3"/>
        <v>5.8601747012034912E-3</v>
      </c>
    </row>
    <row r="135" spans="1:9" ht="21" x14ac:dyDescent="0.25">
      <c r="A135" s="2" t="s">
        <v>177</v>
      </c>
      <c r="C135" s="1">
        <v>51275395588</v>
      </c>
      <c r="E135" s="9">
        <f t="shared" si="2"/>
        <v>1.0038281573533555E-2</v>
      </c>
      <c r="G135" s="1">
        <v>51275395588</v>
      </c>
      <c r="I135" s="9">
        <f t="shared" si="3"/>
        <v>2.1555859524582384E-3</v>
      </c>
    </row>
    <row r="136" spans="1:9" ht="21" x14ac:dyDescent="0.25">
      <c r="A136" s="2" t="s">
        <v>179</v>
      </c>
      <c r="C136" s="1">
        <v>99886438070</v>
      </c>
      <c r="E136" s="9">
        <f t="shared" si="2"/>
        <v>1.9554957679519903E-2</v>
      </c>
      <c r="G136" s="1">
        <v>99886438070</v>
      </c>
      <c r="I136" s="9">
        <f t="shared" si="3"/>
        <v>4.1991641463839198E-3</v>
      </c>
    </row>
    <row r="137" spans="1:9" ht="21" x14ac:dyDescent="0.25">
      <c r="A137" s="2" t="s">
        <v>179</v>
      </c>
      <c r="C137" s="1">
        <v>38183006171</v>
      </c>
      <c r="E137" s="9">
        <f t="shared" ref="E137:E146" si="4">+C137/$C$147</f>
        <v>7.4751596330574046E-3</v>
      </c>
      <c r="G137" s="1">
        <v>38183006171</v>
      </c>
      <c r="I137" s="9">
        <f t="shared" ref="I137:I146" si="5">+G137/$G$147</f>
        <v>1.6051899898768625E-3</v>
      </c>
    </row>
    <row r="138" spans="1:9" ht="21" x14ac:dyDescent="0.25">
      <c r="A138" s="2" t="s">
        <v>179</v>
      </c>
      <c r="C138" s="1">
        <v>11038827024</v>
      </c>
      <c r="E138" s="9">
        <f t="shared" si="4"/>
        <v>2.1610921307914114E-3</v>
      </c>
      <c r="G138" s="1">
        <v>11038827024</v>
      </c>
      <c r="I138" s="9">
        <f t="shared" si="5"/>
        <v>4.6406546827538407E-4</v>
      </c>
    </row>
    <row r="139" spans="1:9" ht="21" x14ac:dyDescent="0.25">
      <c r="A139" s="2" t="s">
        <v>179</v>
      </c>
      <c r="C139" s="1">
        <v>6015788178</v>
      </c>
      <c r="E139" s="9">
        <f t="shared" si="4"/>
        <v>1.1777222764446319E-3</v>
      </c>
      <c r="G139" s="1">
        <v>6015788178</v>
      </c>
      <c r="I139" s="9">
        <f t="shared" si="5"/>
        <v>2.5290001843488347E-4</v>
      </c>
    </row>
    <row r="140" spans="1:9" ht="21" x14ac:dyDescent="0.25">
      <c r="A140" s="2" t="s">
        <v>179</v>
      </c>
      <c r="C140" s="1">
        <v>17677614831</v>
      </c>
      <c r="E140" s="9">
        <f t="shared" si="4"/>
        <v>3.4607802277702984E-3</v>
      </c>
      <c r="G140" s="1">
        <v>17677614831</v>
      </c>
      <c r="I140" s="9">
        <f t="shared" si="5"/>
        <v>7.4315600622277579E-4</v>
      </c>
    </row>
    <row r="141" spans="1:9" ht="21" x14ac:dyDescent="0.25">
      <c r="A141" s="2" t="s">
        <v>179</v>
      </c>
      <c r="C141" s="1">
        <v>42156507627</v>
      </c>
      <c r="E141" s="9">
        <f t="shared" si="4"/>
        <v>8.2530595593430702E-3</v>
      </c>
      <c r="G141" s="1">
        <v>42156507627</v>
      </c>
      <c r="I141" s="9">
        <f t="shared" si="5"/>
        <v>1.7722335362484573E-3</v>
      </c>
    </row>
    <row r="142" spans="1:9" ht="21" x14ac:dyDescent="0.25">
      <c r="A142" s="2" t="s">
        <v>179</v>
      </c>
      <c r="C142" s="1">
        <v>2270580932</v>
      </c>
      <c r="E142" s="9">
        <f t="shared" si="4"/>
        <v>4.445159412138487E-4</v>
      </c>
      <c r="G142" s="1">
        <v>2270580932</v>
      </c>
      <c r="I142" s="9">
        <f t="shared" si="5"/>
        <v>9.5453819610982798E-5</v>
      </c>
    </row>
    <row r="143" spans="1:9" ht="21" x14ac:dyDescent="0.25">
      <c r="A143" s="2" t="s">
        <v>179</v>
      </c>
      <c r="C143" s="1">
        <v>19059259653</v>
      </c>
      <c r="E143" s="9">
        <f t="shared" si="4"/>
        <v>3.7312674585133119E-3</v>
      </c>
      <c r="G143" s="1">
        <v>19059259653</v>
      </c>
      <c r="I143" s="9">
        <f t="shared" si="5"/>
        <v>8.0123950095620038E-4</v>
      </c>
    </row>
    <row r="144" spans="1:9" ht="21" x14ac:dyDescent="0.25">
      <c r="A144" s="2" t="s">
        <v>171</v>
      </c>
      <c r="C144" s="1">
        <v>1415853260</v>
      </c>
      <c r="E144" s="9">
        <f t="shared" si="4"/>
        <v>2.7718428161696378E-4</v>
      </c>
      <c r="G144" s="1">
        <v>1415853260</v>
      </c>
      <c r="I144" s="9">
        <f t="shared" si="5"/>
        <v>5.9521596332890337E-5</v>
      </c>
    </row>
    <row r="145" spans="1:9" ht="21" x14ac:dyDescent="0.25">
      <c r="A145" s="2" t="s">
        <v>171</v>
      </c>
      <c r="C145" s="1">
        <v>113875418618</v>
      </c>
      <c r="E145" s="9">
        <f t="shared" si="4"/>
        <v>2.2293606968466034E-2</v>
      </c>
      <c r="G145" s="1">
        <v>113875418618</v>
      </c>
      <c r="I145" s="9">
        <f t="shared" si="5"/>
        <v>4.7872522461964032E-3</v>
      </c>
    </row>
    <row r="146" spans="1:9" ht="21.75" thickBot="1" x14ac:dyDescent="0.3">
      <c r="A146" s="2" t="s">
        <v>190</v>
      </c>
      <c r="C146" s="1">
        <v>29186593376</v>
      </c>
      <c r="E146" s="9">
        <f t="shared" si="4"/>
        <v>5.7139148147125028E-3</v>
      </c>
      <c r="G146" s="1">
        <v>29186593376</v>
      </c>
      <c r="I146" s="9">
        <f t="shared" si="5"/>
        <v>1.2269863539802726E-3</v>
      </c>
    </row>
    <row r="147" spans="1:9" ht="21.75" thickBot="1" x14ac:dyDescent="0.3">
      <c r="A147" s="2" t="s">
        <v>28</v>
      </c>
      <c r="C147" s="4">
        <f>SUM(C8:C146)</f>
        <v>5107985386980</v>
      </c>
      <c r="D147" s="2"/>
      <c r="E147" s="8">
        <f>SUM(E8:E146)</f>
        <v>1.0000000000000002</v>
      </c>
      <c r="F147" s="2"/>
      <c r="G147" s="4">
        <f>SUM(G8:G146)</f>
        <v>23787219215047</v>
      </c>
      <c r="H147" s="2"/>
      <c r="I147" s="8">
        <f>SUM(I8:I146)</f>
        <v>0.99999999999999978</v>
      </c>
    </row>
    <row r="148" spans="1:9" ht="19.5" thickTop="1" x14ac:dyDescent="0.25"/>
  </sheetData>
  <mergeCells count="11">
    <mergeCell ref="G7"/>
    <mergeCell ref="I7"/>
    <mergeCell ref="G6:I6"/>
    <mergeCell ref="A2:I2"/>
    <mergeCell ref="A3:I3"/>
    <mergeCell ref="A4:I4"/>
    <mergeCell ref="A7"/>
    <mergeCell ref="A6:B6"/>
    <mergeCell ref="C7"/>
    <mergeCell ref="E7"/>
    <mergeCell ref="C6:E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/>
  <dimension ref="A2:Q29"/>
  <sheetViews>
    <sheetView rightToLeft="1" workbookViewId="0">
      <selection activeCell="M16" sqref="M16"/>
    </sheetView>
  </sheetViews>
  <sheetFormatPr defaultRowHeight="18.75" x14ac:dyDescent="0.25"/>
  <cols>
    <col min="1" max="1" width="40.28515625" style="1" bestFit="1" customWidth="1"/>
    <col min="2" max="2" width="1" style="1" customWidth="1"/>
    <col min="3" max="3" width="18" style="1" customWidth="1"/>
    <col min="4" max="4" width="1" style="1" customWidth="1"/>
    <col min="5" max="5" width="24" style="1" customWidth="1"/>
    <col min="6" max="6" width="1" style="1" customWidth="1"/>
    <col min="7" max="7" width="24" style="1" customWidth="1"/>
    <col min="8" max="8" width="1" style="1" customWidth="1"/>
    <col min="9" max="9" width="28" style="1" customWidth="1"/>
    <col min="10" max="10" width="1" style="1" customWidth="1"/>
    <col min="11" max="11" width="19" style="1" customWidth="1"/>
    <col min="12" max="12" width="1" style="1" customWidth="1"/>
    <col min="13" max="13" width="24" style="1" customWidth="1"/>
    <col min="14" max="14" width="1" style="1" customWidth="1"/>
    <col min="15" max="15" width="24" style="1" customWidth="1"/>
    <col min="16" max="16" width="1" style="1" customWidth="1"/>
    <col min="17" max="17" width="28" style="1" customWidth="1"/>
    <col min="18" max="18" width="1" style="1" customWidth="1"/>
    <col min="19" max="19" width="16.85546875" style="1" bestFit="1" customWidth="1"/>
    <col min="20" max="16384" width="9.140625" style="1"/>
  </cols>
  <sheetData>
    <row r="2" spans="1:17" ht="26.25" x14ac:dyDescent="0.25">
      <c r="A2" s="29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</row>
    <row r="3" spans="1:17" ht="26.25" x14ac:dyDescent="0.25">
      <c r="A3" s="29" t="s">
        <v>191</v>
      </c>
      <c r="B3" s="29" t="s">
        <v>191</v>
      </c>
      <c r="C3" s="29" t="s">
        <v>191</v>
      </c>
      <c r="D3" s="29" t="s">
        <v>191</v>
      </c>
      <c r="E3" s="29" t="s">
        <v>191</v>
      </c>
      <c r="F3" s="29" t="s">
        <v>191</v>
      </c>
      <c r="G3" s="29" t="s">
        <v>191</v>
      </c>
      <c r="H3" s="29" t="s">
        <v>191</v>
      </c>
      <c r="I3" s="29" t="s">
        <v>191</v>
      </c>
      <c r="J3" s="29" t="s">
        <v>191</v>
      </c>
      <c r="K3" s="29" t="s">
        <v>191</v>
      </c>
      <c r="L3" s="29" t="s">
        <v>191</v>
      </c>
      <c r="M3" s="29" t="s">
        <v>191</v>
      </c>
      <c r="N3" s="29" t="s">
        <v>191</v>
      </c>
      <c r="O3" s="29" t="s">
        <v>191</v>
      </c>
      <c r="P3" s="29" t="s">
        <v>191</v>
      </c>
      <c r="Q3" s="29" t="s">
        <v>191</v>
      </c>
    </row>
    <row r="4" spans="1:17" ht="26.25" x14ac:dyDescent="0.25">
      <c r="A4" s="29" t="s">
        <v>2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</row>
    <row r="6" spans="1:17" ht="26.25" x14ac:dyDescent="0.25">
      <c r="A6" s="28" t="s">
        <v>3</v>
      </c>
      <c r="C6" s="28" t="s">
        <v>193</v>
      </c>
      <c r="D6" s="28" t="s">
        <v>193</v>
      </c>
      <c r="E6" s="28" t="s">
        <v>193</v>
      </c>
      <c r="F6" s="28" t="s">
        <v>193</v>
      </c>
      <c r="G6" s="28" t="s">
        <v>193</v>
      </c>
      <c r="H6" s="28" t="s">
        <v>193</v>
      </c>
      <c r="I6" s="28" t="s">
        <v>193</v>
      </c>
      <c r="K6" s="28" t="s">
        <v>194</v>
      </c>
      <c r="L6" s="28" t="s">
        <v>194</v>
      </c>
      <c r="M6" s="28" t="s">
        <v>194</v>
      </c>
      <c r="N6" s="28" t="s">
        <v>194</v>
      </c>
      <c r="O6" s="28" t="s">
        <v>194</v>
      </c>
      <c r="P6" s="28" t="s">
        <v>194</v>
      </c>
      <c r="Q6" s="28" t="s">
        <v>194</v>
      </c>
    </row>
    <row r="7" spans="1:17" ht="26.25" x14ac:dyDescent="0.25">
      <c r="A7" s="28" t="s">
        <v>3</v>
      </c>
      <c r="C7" s="28" t="s">
        <v>7</v>
      </c>
      <c r="E7" s="28" t="s">
        <v>223</v>
      </c>
      <c r="G7" s="28" t="s">
        <v>224</v>
      </c>
      <c r="I7" s="28" t="s">
        <v>226</v>
      </c>
      <c r="K7" s="28" t="s">
        <v>7</v>
      </c>
      <c r="M7" s="28" t="s">
        <v>223</v>
      </c>
      <c r="O7" s="28" t="s">
        <v>224</v>
      </c>
      <c r="Q7" s="28" t="s">
        <v>226</v>
      </c>
    </row>
    <row r="8" spans="1:17" ht="21" x14ac:dyDescent="0.25">
      <c r="A8" s="2" t="s">
        <v>227</v>
      </c>
      <c r="C8" s="1">
        <v>0</v>
      </c>
      <c r="E8" s="1">
        <v>0</v>
      </c>
      <c r="G8" s="1">
        <v>0</v>
      </c>
      <c r="I8" s="1">
        <f>+E8-G8</f>
        <v>0</v>
      </c>
      <c r="K8" s="1">
        <v>164496851</v>
      </c>
      <c r="M8" s="1">
        <v>3601826554778</v>
      </c>
      <c r="O8" s="1">
        <v>3502475098069</v>
      </c>
      <c r="Q8" s="1">
        <f>+M8-O8</f>
        <v>99351456709</v>
      </c>
    </row>
    <row r="9" spans="1:17" ht="21" x14ac:dyDescent="0.25">
      <c r="A9" s="2" t="s">
        <v>228</v>
      </c>
      <c r="C9" s="1">
        <v>0</v>
      </c>
      <c r="E9" s="1">
        <v>0</v>
      </c>
      <c r="G9" s="1">
        <v>0</v>
      </c>
      <c r="I9" s="1">
        <f t="shared" ref="I9:I27" si="0">+E9-G9</f>
        <v>0</v>
      </c>
      <c r="K9" s="1">
        <v>494909484</v>
      </c>
      <c r="M9" s="1">
        <v>3501913933282</v>
      </c>
      <c r="O9" s="1">
        <v>3484433384313</v>
      </c>
      <c r="Q9" s="1">
        <f t="shared" ref="Q9:Q27" si="1">+M9-O9</f>
        <v>17480548969</v>
      </c>
    </row>
    <row r="10" spans="1:17" ht="21" x14ac:dyDescent="0.25">
      <c r="A10" s="2" t="s">
        <v>15</v>
      </c>
      <c r="C10" s="1">
        <v>0</v>
      </c>
      <c r="E10" s="1">
        <v>0</v>
      </c>
      <c r="G10" s="1">
        <v>0</v>
      </c>
      <c r="I10" s="1">
        <f t="shared" si="0"/>
        <v>0</v>
      </c>
      <c r="K10" s="1">
        <v>4000000</v>
      </c>
      <c r="M10" s="1">
        <v>29418433706</v>
      </c>
      <c r="O10" s="1">
        <v>24381520705</v>
      </c>
      <c r="Q10" s="1">
        <f t="shared" si="1"/>
        <v>5036913001</v>
      </c>
    </row>
    <row r="11" spans="1:17" ht="21" x14ac:dyDescent="0.25">
      <c r="A11" s="2" t="s">
        <v>51</v>
      </c>
      <c r="C11" s="1">
        <v>399340</v>
      </c>
      <c r="E11" s="1">
        <v>370140844144</v>
      </c>
      <c r="G11" s="1">
        <v>331376380313</v>
      </c>
      <c r="I11" s="1">
        <f t="shared" si="0"/>
        <v>38764463831</v>
      </c>
      <c r="K11" s="1">
        <v>399340</v>
      </c>
      <c r="M11" s="1">
        <v>370140844144</v>
      </c>
      <c r="O11" s="1">
        <v>331376380313</v>
      </c>
      <c r="Q11" s="1">
        <f t="shared" si="1"/>
        <v>38764463831</v>
      </c>
    </row>
    <row r="12" spans="1:17" ht="21" x14ac:dyDescent="0.25">
      <c r="A12" s="2" t="s">
        <v>47</v>
      </c>
      <c r="C12" s="1">
        <v>73594</v>
      </c>
      <c r="E12" s="1">
        <v>68584218935</v>
      </c>
      <c r="G12" s="1">
        <v>61138209794</v>
      </c>
      <c r="I12" s="1">
        <f t="shared" si="0"/>
        <v>7446009141</v>
      </c>
      <c r="K12" s="1">
        <v>73594</v>
      </c>
      <c r="M12" s="1">
        <v>68584218935</v>
      </c>
      <c r="O12" s="1">
        <v>61138209794</v>
      </c>
      <c r="Q12" s="1">
        <f t="shared" si="1"/>
        <v>7446009141</v>
      </c>
    </row>
    <row r="13" spans="1:17" ht="21" x14ac:dyDescent="0.25">
      <c r="A13" s="2" t="s">
        <v>87</v>
      </c>
      <c r="C13" s="1">
        <v>7340000</v>
      </c>
      <c r="E13" s="1">
        <v>7340000000000</v>
      </c>
      <c r="G13" s="1">
        <v>6987857441875</v>
      </c>
      <c r="I13" s="1">
        <f t="shared" si="0"/>
        <v>352142558125</v>
      </c>
      <c r="K13" s="1">
        <v>7340000</v>
      </c>
      <c r="M13" s="1">
        <v>7340000000000</v>
      </c>
      <c r="O13" s="1">
        <v>6987857441875</v>
      </c>
      <c r="Q13" s="1">
        <f t="shared" si="1"/>
        <v>352142558125</v>
      </c>
    </row>
    <row r="14" spans="1:17" ht="21" x14ac:dyDescent="0.25">
      <c r="A14" s="2" t="s">
        <v>110</v>
      </c>
      <c r="C14" s="1">
        <v>25200000</v>
      </c>
      <c r="E14" s="1">
        <v>23081276838998</v>
      </c>
      <c r="G14" s="1">
        <v>23041540929936</v>
      </c>
      <c r="I14" s="1">
        <f t="shared" si="0"/>
        <v>39735909062</v>
      </c>
      <c r="K14" s="1">
        <v>25200000</v>
      </c>
      <c r="M14" s="1">
        <v>23081276838998</v>
      </c>
      <c r="O14" s="1">
        <v>23041540929936</v>
      </c>
      <c r="Q14" s="1">
        <f t="shared" si="1"/>
        <v>39735909062</v>
      </c>
    </row>
    <row r="15" spans="1:17" ht="21" x14ac:dyDescent="0.25">
      <c r="A15" s="2" t="s">
        <v>74</v>
      </c>
      <c r="C15" s="1">
        <v>254870</v>
      </c>
      <c r="E15" s="1">
        <v>254870000000</v>
      </c>
      <c r="G15" s="1">
        <v>206922642685</v>
      </c>
      <c r="I15" s="1">
        <f t="shared" si="0"/>
        <v>47947357315</v>
      </c>
      <c r="K15" s="1">
        <v>254870</v>
      </c>
      <c r="M15" s="1">
        <v>254870000000</v>
      </c>
      <c r="O15" s="1">
        <v>206922642685</v>
      </c>
      <c r="Q15" s="1">
        <f t="shared" si="1"/>
        <v>47947357315</v>
      </c>
    </row>
    <row r="16" spans="1:17" ht="21" x14ac:dyDescent="0.25">
      <c r="A16" s="2" t="s">
        <v>58</v>
      </c>
      <c r="C16" s="1">
        <v>622799</v>
      </c>
      <c r="E16" s="1">
        <v>622799000000</v>
      </c>
      <c r="G16" s="1">
        <v>498268438785</v>
      </c>
      <c r="I16" s="1">
        <f t="shared" si="0"/>
        <v>124530561215</v>
      </c>
      <c r="K16" s="1">
        <v>622799</v>
      </c>
      <c r="M16" s="1">
        <v>622799000000</v>
      </c>
      <c r="O16" s="1">
        <v>498268438785</v>
      </c>
      <c r="Q16" s="1">
        <f t="shared" si="1"/>
        <v>124530561215</v>
      </c>
    </row>
    <row r="17" spans="1:17" ht="21" x14ac:dyDescent="0.25">
      <c r="A17" s="2" t="s">
        <v>41</v>
      </c>
      <c r="C17" s="1">
        <v>456251</v>
      </c>
      <c r="E17" s="1">
        <v>2698807246431</v>
      </c>
      <c r="G17" s="1">
        <v>2468656090084</v>
      </c>
      <c r="I17" s="1">
        <f t="shared" si="0"/>
        <v>230151156347</v>
      </c>
      <c r="K17" s="1">
        <v>460251</v>
      </c>
      <c r="M17" s="1">
        <v>2722480024031</v>
      </c>
      <c r="O17" s="1">
        <v>2491073406944</v>
      </c>
      <c r="Q17" s="1">
        <f t="shared" si="1"/>
        <v>231406617087</v>
      </c>
    </row>
    <row r="18" spans="1:17" ht="21" x14ac:dyDescent="0.25">
      <c r="A18" s="2" t="s">
        <v>76</v>
      </c>
      <c r="C18" s="1">
        <v>21094</v>
      </c>
      <c r="E18" s="1">
        <v>21094000000</v>
      </c>
      <c r="G18" s="1">
        <v>17341628394</v>
      </c>
      <c r="I18" s="1">
        <f t="shared" si="0"/>
        <v>3752371606</v>
      </c>
      <c r="K18" s="1">
        <v>21094</v>
      </c>
      <c r="M18" s="1">
        <v>21094000000</v>
      </c>
      <c r="O18" s="1">
        <v>17341628394</v>
      </c>
      <c r="Q18" s="1">
        <f t="shared" si="1"/>
        <v>3752371606</v>
      </c>
    </row>
    <row r="19" spans="1:17" ht="21" x14ac:dyDescent="0.25">
      <c r="A19" s="2" t="s">
        <v>68</v>
      </c>
      <c r="C19" s="1">
        <v>1770106</v>
      </c>
      <c r="E19" s="1">
        <v>1770106000000</v>
      </c>
      <c r="G19" s="1">
        <v>1565405090813</v>
      </c>
      <c r="I19" s="1">
        <f t="shared" si="0"/>
        <v>204700909187</v>
      </c>
      <c r="K19" s="1">
        <v>1770106</v>
      </c>
      <c r="M19" s="1">
        <v>1770106000000</v>
      </c>
      <c r="O19" s="1">
        <v>1565405090813</v>
      </c>
      <c r="Q19" s="1">
        <f t="shared" si="1"/>
        <v>204700909187</v>
      </c>
    </row>
    <row r="20" spans="1:17" ht="21" x14ac:dyDescent="0.25">
      <c r="A20" s="2" t="s">
        <v>203</v>
      </c>
      <c r="C20" s="1">
        <v>0</v>
      </c>
      <c r="E20" s="1">
        <v>0</v>
      </c>
      <c r="G20" s="1">
        <v>0</v>
      </c>
      <c r="I20" s="1">
        <f t="shared" si="0"/>
        <v>0</v>
      </c>
      <c r="K20" s="1">
        <v>10000000</v>
      </c>
      <c r="M20" s="1">
        <v>10000000000000</v>
      </c>
      <c r="O20" s="1">
        <v>9611270918737</v>
      </c>
      <c r="Q20" s="1">
        <f t="shared" si="1"/>
        <v>388729081263</v>
      </c>
    </row>
    <row r="21" spans="1:17" ht="21" x14ac:dyDescent="0.25">
      <c r="A21" s="2" t="s">
        <v>229</v>
      </c>
      <c r="C21" s="1">
        <v>0</v>
      </c>
      <c r="E21" s="1">
        <v>0</v>
      </c>
      <c r="G21" s="1">
        <v>0</v>
      </c>
      <c r="I21" s="1">
        <f t="shared" si="0"/>
        <v>0</v>
      </c>
      <c r="K21" s="1">
        <v>741800</v>
      </c>
      <c r="M21" s="1">
        <v>741800000000</v>
      </c>
      <c r="O21" s="1">
        <v>724713725804</v>
      </c>
      <c r="Q21" s="1">
        <f t="shared" si="1"/>
        <v>17086274196</v>
      </c>
    </row>
    <row r="22" spans="1:17" ht="21" x14ac:dyDescent="0.25">
      <c r="A22" s="2" t="s">
        <v>202</v>
      </c>
      <c r="C22" s="1">
        <v>0</v>
      </c>
      <c r="E22" s="1">
        <v>0</v>
      </c>
      <c r="G22" s="1">
        <v>0</v>
      </c>
      <c r="I22" s="1">
        <f t="shared" si="0"/>
        <v>0</v>
      </c>
      <c r="K22" s="1">
        <v>10179000</v>
      </c>
      <c r="M22" s="1">
        <v>10179000000000</v>
      </c>
      <c r="O22" s="1">
        <v>9953252906458</v>
      </c>
      <c r="Q22" s="1">
        <f t="shared" si="1"/>
        <v>225747093542</v>
      </c>
    </row>
    <row r="23" spans="1:17" ht="21" x14ac:dyDescent="0.25">
      <c r="A23" s="2" t="s">
        <v>201</v>
      </c>
      <c r="C23" s="1">
        <v>0</v>
      </c>
      <c r="E23" s="1">
        <v>0</v>
      </c>
      <c r="G23" s="1">
        <v>0</v>
      </c>
      <c r="I23" s="1">
        <f t="shared" si="0"/>
        <v>0</v>
      </c>
      <c r="K23" s="1">
        <v>3000000</v>
      </c>
      <c r="M23" s="1">
        <v>3000000000000</v>
      </c>
      <c r="O23" s="1">
        <v>2999313750000</v>
      </c>
      <c r="Q23" s="1">
        <f t="shared" si="1"/>
        <v>686250000</v>
      </c>
    </row>
    <row r="24" spans="1:17" ht="21" x14ac:dyDescent="0.25">
      <c r="A24" s="2" t="s">
        <v>200</v>
      </c>
      <c r="C24" s="1">
        <v>0</v>
      </c>
      <c r="E24" s="1">
        <v>0</v>
      </c>
      <c r="G24" s="1">
        <v>0</v>
      </c>
      <c r="I24" s="1">
        <f t="shared" si="0"/>
        <v>0</v>
      </c>
      <c r="K24" s="1">
        <v>3500000</v>
      </c>
      <c r="M24" s="1">
        <v>3500000000000</v>
      </c>
      <c r="O24" s="1">
        <v>3499199375000</v>
      </c>
      <c r="Q24" s="1">
        <f t="shared" si="1"/>
        <v>800625000</v>
      </c>
    </row>
    <row r="25" spans="1:17" ht="21" x14ac:dyDescent="0.25">
      <c r="A25" s="2" t="s">
        <v>199</v>
      </c>
      <c r="C25" s="1">
        <v>0</v>
      </c>
      <c r="E25" s="1">
        <v>0</v>
      </c>
      <c r="G25" s="1">
        <v>0</v>
      </c>
      <c r="I25" s="1">
        <f t="shared" si="0"/>
        <v>0</v>
      </c>
      <c r="K25" s="1">
        <v>22000000</v>
      </c>
      <c r="M25" s="1">
        <v>17925517500000</v>
      </c>
      <c r="O25" s="1">
        <v>17264685799515</v>
      </c>
      <c r="Q25" s="1">
        <f t="shared" si="1"/>
        <v>660831700485</v>
      </c>
    </row>
    <row r="26" spans="1:17" ht="21" x14ac:dyDescent="0.25">
      <c r="A26" s="2" t="s">
        <v>101</v>
      </c>
      <c r="C26" s="1">
        <v>0</v>
      </c>
      <c r="E26" s="1">
        <v>0</v>
      </c>
      <c r="G26" s="1">
        <v>0</v>
      </c>
      <c r="I26" s="1">
        <f t="shared" si="0"/>
        <v>0</v>
      </c>
      <c r="K26" s="1">
        <v>2000000</v>
      </c>
      <c r="M26" s="1">
        <v>1625472500000</v>
      </c>
      <c r="O26" s="1">
        <v>1565137892792</v>
      </c>
      <c r="Q26" s="1">
        <f t="shared" si="1"/>
        <v>60334607208</v>
      </c>
    </row>
    <row r="27" spans="1:17" ht="21" x14ac:dyDescent="0.25">
      <c r="A27" s="2" t="s">
        <v>230</v>
      </c>
      <c r="C27" s="1">
        <v>0</v>
      </c>
      <c r="E27" s="1">
        <v>0</v>
      </c>
      <c r="G27" s="1">
        <v>0</v>
      </c>
      <c r="I27" s="1">
        <f t="shared" si="0"/>
        <v>0</v>
      </c>
      <c r="K27" s="1">
        <v>928124</v>
      </c>
      <c r="M27" s="1">
        <v>928124000000</v>
      </c>
      <c r="O27" s="1">
        <v>769350141768</v>
      </c>
      <c r="Q27" s="1">
        <f t="shared" si="1"/>
        <v>158773858232</v>
      </c>
    </row>
    <row r="28" spans="1:17" ht="21" x14ac:dyDescent="0.25">
      <c r="A28" s="2" t="s">
        <v>28</v>
      </c>
      <c r="C28" s="1" t="s">
        <v>28</v>
      </c>
      <c r="E28" s="4">
        <f>SUM(E8:E27)</f>
        <v>36227678148508</v>
      </c>
      <c r="F28" s="2"/>
      <c r="G28" s="4">
        <f>SUM(G8:G27)</f>
        <v>35178506852679</v>
      </c>
      <c r="H28" s="2"/>
      <c r="I28" s="4">
        <f>SUM(I8:I27)</f>
        <v>1049171295829</v>
      </c>
      <c r="K28" s="1" t="s">
        <v>28</v>
      </c>
      <c r="M28" s="4">
        <f>SUM(M8:M27)</f>
        <v>91284423847874</v>
      </c>
      <c r="N28" s="2"/>
      <c r="O28" s="4">
        <f>SUM(O8:O27)</f>
        <v>88599138682700</v>
      </c>
      <c r="P28" s="2"/>
      <c r="Q28" s="4">
        <f>SUM(Q8:Q27)</f>
        <v>2685285165174</v>
      </c>
    </row>
    <row r="29" spans="1:17" ht="19.5" thickTop="1" x14ac:dyDescent="0.25"/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4"/>
  <dimension ref="A2:Q72"/>
  <sheetViews>
    <sheetView rightToLeft="1" zoomScale="85" zoomScaleNormal="85" workbookViewId="0">
      <selection activeCell="A4" sqref="A4:Q4"/>
    </sheetView>
  </sheetViews>
  <sheetFormatPr defaultRowHeight="18.75" x14ac:dyDescent="0.25"/>
  <cols>
    <col min="1" max="1" width="43.28515625" style="24" bestFit="1" customWidth="1"/>
    <col min="2" max="2" width="1" style="24" customWidth="1"/>
    <col min="3" max="3" width="20" style="24" customWidth="1"/>
    <col min="4" max="4" width="1" style="24" customWidth="1"/>
    <col min="5" max="5" width="24" style="24" customWidth="1"/>
    <col min="6" max="6" width="1" style="24" customWidth="1"/>
    <col min="7" max="7" width="24" style="24" customWidth="1"/>
    <col min="8" max="8" width="1" style="24" customWidth="1"/>
    <col min="9" max="9" width="34" style="24" customWidth="1"/>
    <col min="10" max="10" width="1" style="24" customWidth="1"/>
    <col min="11" max="11" width="20" style="24" customWidth="1"/>
    <col min="12" max="12" width="1" style="24" customWidth="1"/>
    <col min="13" max="13" width="24" style="24" customWidth="1"/>
    <col min="14" max="14" width="1" style="24" customWidth="1"/>
    <col min="15" max="15" width="24" style="24" customWidth="1"/>
    <col min="16" max="16" width="1" style="24" customWidth="1"/>
    <col min="17" max="17" width="34" style="24" customWidth="1"/>
    <col min="18" max="18" width="1" style="24" customWidth="1"/>
    <col min="19" max="19" width="19.42578125" style="24" bestFit="1" customWidth="1"/>
    <col min="20" max="20" width="20" style="24" bestFit="1" customWidth="1"/>
    <col min="21" max="16384" width="9.140625" style="24"/>
  </cols>
  <sheetData>
    <row r="2" spans="1:17" ht="26.25" x14ac:dyDescent="0.25">
      <c r="A2" s="37" t="s">
        <v>0</v>
      </c>
      <c r="B2" s="37" t="s">
        <v>0</v>
      </c>
      <c r="C2" s="37" t="s">
        <v>0</v>
      </c>
      <c r="D2" s="37" t="s">
        <v>0</v>
      </c>
      <c r="E2" s="37" t="s">
        <v>0</v>
      </c>
      <c r="F2" s="37" t="s">
        <v>0</v>
      </c>
      <c r="G2" s="37" t="s">
        <v>0</v>
      </c>
      <c r="H2" s="37" t="s">
        <v>0</v>
      </c>
      <c r="I2" s="37" t="s">
        <v>0</v>
      </c>
      <c r="J2" s="37" t="s">
        <v>0</v>
      </c>
      <c r="K2" s="37" t="s">
        <v>0</v>
      </c>
      <c r="L2" s="37" t="s">
        <v>0</v>
      </c>
      <c r="M2" s="37" t="s">
        <v>0</v>
      </c>
      <c r="N2" s="37" t="s">
        <v>0</v>
      </c>
      <c r="O2" s="37" t="s">
        <v>0</v>
      </c>
      <c r="P2" s="37" t="s">
        <v>0</v>
      </c>
      <c r="Q2" s="37" t="s">
        <v>0</v>
      </c>
    </row>
    <row r="3" spans="1:17" ht="26.25" x14ac:dyDescent="0.25">
      <c r="A3" s="37" t="s">
        <v>191</v>
      </c>
      <c r="B3" s="37" t="s">
        <v>191</v>
      </c>
      <c r="C3" s="37" t="s">
        <v>191</v>
      </c>
      <c r="D3" s="37" t="s">
        <v>191</v>
      </c>
      <c r="E3" s="37" t="s">
        <v>191</v>
      </c>
      <c r="F3" s="37" t="s">
        <v>191</v>
      </c>
      <c r="G3" s="37" t="s">
        <v>191</v>
      </c>
      <c r="H3" s="37" t="s">
        <v>191</v>
      </c>
      <c r="I3" s="37" t="s">
        <v>191</v>
      </c>
      <c r="J3" s="37" t="s">
        <v>191</v>
      </c>
      <c r="K3" s="37" t="s">
        <v>191</v>
      </c>
      <c r="L3" s="37" t="s">
        <v>191</v>
      </c>
      <c r="M3" s="37" t="s">
        <v>191</v>
      </c>
      <c r="N3" s="37" t="s">
        <v>191</v>
      </c>
      <c r="O3" s="37" t="s">
        <v>191</v>
      </c>
      <c r="P3" s="37" t="s">
        <v>191</v>
      </c>
      <c r="Q3" s="37" t="s">
        <v>191</v>
      </c>
    </row>
    <row r="4" spans="1:17" ht="26.25" x14ac:dyDescent="0.25">
      <c r="A4" s="37" t="s">
        <v>2</v>
      </c>
      <c r="B4" s="37" t="s">
        <v>2</v>
      </c>
      <c r="C4" s="37" t="s">
        <v>2</v>
      </c>
      <c r="D4" s="37" t="s">
        <v>2</v>
      </c>
      <c r="E4" s="37" t="s">
        <v>2</v>
      </c>
      <c r="F4" s="37" t="s">
        <v>2</v>
      </c>
      <c r="G4" s="37" t="s">
        <v>2</v>
      </c>
      <c r="H4" s="37" t="s">
        <v>2</v>
      </c>
      <c r="I4" s="37" t="s">
        <v>2</v>
      </c>
      <c r="J4" s="37" t="s">
        <v>2</v>
      </c>
      <c r="K4" s="37" t="s">
        <v>2</v>
      </c>
      <c r="L4" s="37" t="s">
        <v>2</v>
      </c>
      <c r="M4" s="37" t="s">
        <v>2</v>
      </c>
      <c r="N4" s="37" t="s">
        <v>2</v>
      </c>
      <c r="O4" s="37" t="s">
        <v>2</v>
      </c>
      <c r="P4" s="37" t="s">
        <v>2</v>
      </c>
      <c r="Q4" s="37" t="s">
        <v>2</v>
      </c>
    </row>
    <row r="6" spans="1:17" ht="26.25" x14ac:dyDescent="0.25">
      <c r="A6" s="38" t="s">
        <v>3</v>
      </c>
      <c r="C6" s="38" t="s">
        <v>193</v>
      </c>
      <c r="D6" s="38" t="s">
        <v>193</v>
      </c>
      <c r="E6" s="38" t="s">
        <v>193</v>
      </c>
      <c r="F6" s="38" t="s">
        <v>193</v>
      </c>
      <c r="G6" s="38" t="s">
        <v>193</v>
      </c>
      <c r="H6" s="38" t="s">
        <v>193</v>
      </c>
      <c r="I6" s="38" t="s">
        <v>193</v>
      </c>
      <c r="K6" s="38" t="s">
        <v>194</v>
      </c>
      <c r="L6" s="38" t="s">
        <v>194</v>
      </c>
      <c r="M6" s="38" t="s">
        <v>194</v>
      </c>
      <c r="N6" s="38" t="s">
        <v>194</v>
      </c>
      <c r="O6" s="38" t="s">
        <v>194</v>
      </c>
      <c r="P6" s="38" t="s">
        <v>194</v>
      </c>
      <c r="Q6" s="38" t="s">
        <v>194</v>
      </c>
    </row>
    <row r="7" spans="1:17" ht="26.25" x14ac:dyDescent="0.25">
      <c r="A7" s="38" t="s">
        <v>3</v>
      </c>
      <c r="C7" s="38" t="s">
        <v>7</v>
      </c>
      <c r="E7" s="38" t="s">
        <v>223</v>
      </c>
      <c r="G7" s="38" t="s">
        <v>224</v>
      </c>
      <c r="I7" s="38" t="s">
        <v>225</v>
      </c>
      <c r="K7" s="38" t="s">
        <v>7</v>
      </c>
      <c r="M7" s="38" t="s">
        <v>223</v>
      </c>
      <c r="O7" s="38" t="s">
        <v>224</v>
      </c>
      <c r="Q7" s="38" t="s">
        <v>225</v>
      </c>
    </row>
    <row r="8" spans="1:17" ht="21.75" customHeight="1" x14ac:dyDescent="0.25">
      <c r="A8" s="25" t="s">
        <v>22</v>
      </c>
      <c r="C8" s="24">
        <v>6813985</v>
      </c>
      <c r="E8" s="24">
        <v>1343764634888</v>
      </c>
      <c r="G8" s="24">
        <v>1152557401803</v>
      </c>
      <c r="I8" s="24">
        <f>+E8-G8</f>
        <v>191207233085</v>
      </c>
      <c r="K8" s="24">
        <v>6813985</v>
      </c>
      <c r="M8" s="24">
        <v>1343764634888</v>
      </c>
      <c r="O8" s="24">
        <v>991706471893</v>
      </c>
      <c r="Q8" s="24">
        <f t="shared" ref="Q8:Q55" si="0">+M8-O8</f>
        <v>352058162995</v>
      </c>
    </row>
    <row r="9" spans="1:17" ht="21" x14ac:dyDescent="0.25">
      <c r="A9" s="25" t="s">
        <v>19</v>
      </c>
      <c r="C9" s="24">
        <v>4137000</v>
      </c>
      <c r="E9" s="24">
        <v>636769324037</v>
      </c>
      <c r="G9" s="24">
        <v>591021289717</v>
      </c>
      <c r="I9" s="24">
        <f t="shared" ref="I9:I55" si="1">+E9-G9</f>
        <v>45748034320</v>
      </c>
      <c r="K9" s="24">
        <v>4137000</v>
      </c>
      <c r="M9" s="24">
        <v>636769324037</v>
      </c>
      <c r="O9" s="24">
        <v>332924510671</v>
      </c>
      <c r="Q9" s="24">
        <f t="shared" si="0"/>
        <v>303844813366</v>
      </c>
    </row>
    <row r="10" spans="1:17" ht="21" x14ac:dyDescent="0.25">
      <c r="A10" s="25" t="s">
        <v>23</v>
      </c>
      <c r="C10" s="24">
        <v>31898944</v>
      </c>
      <c r="E10" s="24">
        <v>1342380107205</v>
      </c>
      <c r="G10" s="24">
        <v>1158801684485</v>
      </c>
      <c r="I10" s="24">
        <f t="shared" si="1"/>
        <v>183578422720</v>
      </c>
      <c r="K10" s="24">
        <v>31898944</v>
      </c>
      <c r="M10" s="24">
        <v>1342380107205</v>
      </c>
      <c r="O10" s="24">
        <v>991715015813</v>
      </c>
      <c r="Q10" s="24">
        <f t="shared" si="0"/>
        <v>350665091392</v>
      </c>
    </row>
    <row r="11" spans="1:17" ht="21" x14ac:dyDescent="0.25">
      <c r="A11" s="25" t="s">
        <v>18</v>
      </c>
      <c r="C11" s="24">
        <v>1325774</v>
      </c>
      <c r="E11" s="24">
        <v>39298883424</v>
      </c>
      <c r="G11" s="24">
        <v>30199650870</v>
      </c>
      <c r="I11" s="24">
        <f t="shared" si="1"/>
        <v>9099232554</v>
      </c>
      <c r="K11" s="24">
        <v>1325774</v>
      </c>
      <c r="M11" s="24">
        <v>39298883424</v>
      </c>
      <c r="O11" s="24">
        <v>24879182577</v>
      </c>
      <c r="Q11" s="24">
        <f t="shared" si="0"/>
        <v>14419700847</v>
      </c>
    </row>
    <row r="12" spans="1:17" ht="21" x14ac:dyDescent="0.25">
      <c r="A12" s="25" t="s">
        <v>24</v>
      </c>
      <c r="C12" s="24">
        <v>10079988</v>
      </c>
      <c r="E12" s="24">
        <v>6648271225793</v>
      </c>
      <c r="G12" s="24">
        <v>5983521666731</v>
      </c>
      <c r="I12" s="24">
        <f t="shared" si="1"/>
        <v>664749559062</v>
      </c>
      <c r="K12" s="24">
        <v>10079988</v>
      </c>
      <c r="M12" s="24">
        <v>6648271225793</v>
      </c>
      <c r="O12" s="24">
        <v>5232124347894</v>
      </c>
      <c r="Q12" s="24">
        <f t="shared" si="0"/>
        <v>1416146877899</v>
      </c>
    </row>
    <row r="13" spans="1:17" ht="21" x14ac:dyDescent="0.25">
      <c r="A13" s="25" t="s">
        <v>17</v>
      </c>
      <c r="C13" s="24">
        <v>14495303</v>
      </c>
      <c r="E13" s="24">
        <v>527117229041</v>
      </c>
      <c r="G13" s="24">
        <v>433322221005</v>
      </c>
      <c r="I13" s="24">
        <f t="shared" si="1"/>
        <v>93795008036</v>
      </c>
      <c r="K13" s="24">
        <v>14495303</v>
      </c>
      <c r="M13" s="24">
        <v>527117229041</v>
      </c>
      <c r="O13" s="24">
        <v>245037105291</v>
      </c>
      <c r="Q13" s="24">
        <f t="shared" si="0"/>
        <v>282080123750</v>
      </c>
    </row>
    <row r="14" spans="1:17" ht="21" x14ac:dyDescent="0.25">
      <c r="A14" s="25" t="s">
        <v>21</v>
      </c>
      <c r="C14" s="24">
        <v>13222441</v>
      </c>
      <c r="E14" s="24">
        <v>1333267237790</v>
      </c>
      <c r="G14" s="24">
        <v>1161772178020</v>
      </c>
      <c r="I14" s="24">
        <f t="shared" si="1"/>
        <v>171495059770</v>
      </c>
      <c r="K14" s="24">
        <v>13222441</v>
      </c>
      <c r="M14" s="24">
        <v>1333267237790</v>
      </c>
      <c r="O14" s="24">
        <v>991771254083</v>
      </c>
      <c r="Q14" s="24">
        <f t="shared" si="0"/>
        <v>341495983707</v>
      </c>
    </row>
    <row r="15" spans="1:17" ht="21" x14ac:dyDescent="0.25">
      <c r="A15" s="25" t="s">
        <v>20</v>
      </c>
      <c r="C15" s="24">
        <v>31544746</v>
      </c>
      <c r="E15" s="24">
        <v>1405696019925</v>
      </c>
      <c r="G15" s="24">
        <v>1218351773431</v>
      </c>
      <c r="I15" s="24">
        <f t="shared" si="1"/>
        <v>187344246494</v>
      </c>
      <c r="K15" s="24">
        <v>31544746</v>
      </c>
      <c r="M15" s="24">
        <v>1405696019925</v>
      </c>
      <c r="O15" s="24">
        <v>991324236469</v>
      </c>
      <c r="Q15" s="24">
        <f t="shared" si="0"/>
        <v>414371783456</v>
      </c>
    </row>
    <row r="16" spans="1:17" ht="21" x14ac:dyDescent="0.25">
      <c r="A16" s="25" t="s">
        <v>25</v>
      </c>
      <c r="C16" s="24">
        <v>9090119780</v>
      </c>
      <c r="E16" s="24">
        <v>17120114067085</v>
      </c>
      <c r="G16" s="24">
        <v>16812945793586</v>
      </c>
      <c r="I16" s="24">
        <f t="shared" si="1"/>
        <v>307168273499</v>
      </c>
      <c r="K16" s="24">
        <v>9090119780</v>
      </c>
      <c r="M16" s="24">
        <v>17120114067085</v>
      </c>
      <c r="O16" s="24">
        <v>17924172194774</v>
      </c>
      <c r="Q16" s="24">
        <f t="shared" si="0"/>
        <v>-804058127689</v>
      </c>
    </row>
    <row r="17" spans="1:17" ht="21" x14ac:dyDescent="0.25">
      <c r="A17" s="25" t="s">
        <v>16</v>
      </c>
      <c r="C17" s="24">
        <v>139143412</v>
      </c>
      <c r="E17" s="24">
        <v>2765383256496</v>
      </c>
      <c r="G17" s="24">
        <v>4143598752356</v>
      </c>
      <c r="I17" s="24">
        <f t="shared" si="1"/>
        <v>-1378215495860</v>
      </c>
      <c r="K17" s="24">
        <v>139143412</v>
      </c>
      <c r="M17" s="24">
        <v>2765383256496</v>
      </c>
      <c r="O17" s="24">
        <v>2475964959536</v>
      </c>
      <c r="Q17" s="24">
        <f t="shared" si="0"/>
        <v>289418296960</v>
      </c>
    </row>
    <row r="18" spans="1:17" ht="21" x14ac:dyDescent="0.25">
      <c r="A18" s="25" t="s">
        <v>26</v>
      </c>
      <c r="C18" s="24">
        <v>49940071</v>
      </c>
      <c r="E18" s="24">
        <v>499248392783</v>
      </c>
      <c r="G18" s="24">
        <v>499553027212</v>
      </c>
      <c r="I18" s="24">
        <f t="shared" si="1"/>
        <v>-304634429</v>
      </c>
      <c r="K18" s="24">
        <v>49940071</v>
      </c>
      <c r="M18" s="24">
        <v>499248392783</v>
      </c>
      <c r="O18" s="24">
        <v>499553027212</v>
      </c>
      <c r="Q18" s="24">
        <f t="shared" si="0"/>
        <v>-304634429</v>
      </c>
    </row>
    <row r="19" spans="1:17" ht="21" x14ac:dyDescent="0.25">
      <c r="A19" s="25" t="s">
        <v>51</v>
      </c>
      <c r="C19" s="24">
        <v>611625</v>
      </c>
      <c r="E19" s="24">
        <v>568069649335</v>
      </c>
      <c r="G19" s="24">
        <v>580820928959</v>
      </c>
      <c r="I19" s="24">
        <f t="shared" si="1"/>
        <v>-12751279624</v>
      </c>
      <c r="K19" s="24">
        <v>611625</v>
      </c>
      <c r="M19" s="24">
        <v>568069649335</v>
      </c>
      <c r="O19" s="24">
        <v>507532625344</v>
      </c>
      <c r="Q19" s="24">
        <f t="shared" si="0"/>
        <v>60537023991</v>
      </c>
    </row>
    <row r="20" spans="1:17" ht="21" x14ac:dyDescent="0.25">
      <c r="A20" s="25" t="s">
        <v>86</v>
      </c>
      <c r="C20" s="24">
        <v>50000000</v>
      </c>
      <c r="E20" s="24">
        <v>49538415494687</v>
      </c>
      <c r="G20" s="24">
        <v>48212568851500</v>
      </c>
      <c r="I20" s="24">
        <f t="shared" si="1"/>
        <v>1325846643187</v>
      </c>
      <c r="K20" s="24">
        <v>50000000</v>
      </c>
      <c r="M20" s="24">
        <v>49538415494687</v>
      </c>
      <c r="O20" s="24">
        <v>48226187500000</v>
      </c>
      <c r="Q20" s="24">
        <f t="shared" si="0"/>
        <v>1312227994687</v>
      </c>
    </row>
    <row r="21" spans="1:17" ht="21" x14ac:dyDescent="0.25">
      <c r="A21" s="25" t="s">
        <v>50</v>
      </c>
      <c r="C21" s="24">
        <v>52417</v>
      </c>
      <c r="E21" s="24">
        <v>46287248789</v>
      </c>
      <c r="G21" s="24">
        <v>45168925884</v>
      </c>
      <c r="I21" s="24">
        <f t="shared" si="1"/>
        <v>1118322905</v>
      </c>
      <c r="K21" s="24">
        <v>52417</v>
      </c>
      <c r="M21" s="24">
        <v>46287248789</v>
      </c>
      <c r="O21" s="24">
        <v>41661458590</v>
      </c>
      <c r="Q21" s="24">
        <f t="shared" si="0"/>
        <v>4625790199</v>
      </c>
    </row>
    <row r="22" spans="1:17" ht="21" x14ac:dyDescent="0.25">
      <c r="A22" s="25" t="s">
        <v>48</v>
      </c>
      <c r="C22" s="24">
        <v>339795</v>
      </c>
      <c r="E22" s="24">
        <v>307783848335</v>
      </c>
      <c r="G22" s="24">
        <v>300048486054</v>
      </c>
      <c r="I22" s="24">
        <f t="shared" si="1"/>
        <v>7735362281</v>
      </c>
      <c r="K22" s="24">
        <v>339795</v>
      </c>
      <c r="M22" s="24">
        <v>307783848335</v>
      </c>
      <c r="O22" s="24">
        <v>273598099265</v>
      </c>
      <c r="Q22" s="24">
        <f t="shared" si="0"/>
        <v>34185749070</v>
      </c>
    </row>
    <row r="23" spans="1:17" ht="21" x14ac:dyDescent="0.25">
      <c r="A23" s="25" t="s">
        <v>46</v>
      </c>
      <c r="C23" s="24">
        <v>46184</v>
      </c>
      <c r="E23" s="24">
        <v>45388948742</v>
      </c>
      <c r="G23" s="24">
        <v>44140419048</v>
      </c>
      <c r="I23" s="24">
        <f t="shared" si="1"/>
        <v>1248529694</v>
      </c>
      <c r="K23" s="24">
        <v>46184</v>
      </c>
      <c r="M23" s="24">
        <v>45388948742</v>
      </c>
      <c r="O23" s="24">
        <v>40494102854</v>
      </c>
      <c r="Q23" s="24">
        <f t="shared" si="0"/>
        <v>4894845888</v>
      </c>
    </row>
    <row r="24" spans="1:17" ht="21" x14ac:dyDescent="0.25">
      <c r="A24" s="25" t="s">
        <v>84</v>
      </c>
      <c r="C24" s="24">
        <v>10120000</v>
      </c>
      <c r="E24" s="24">
        <v>9826842075552</v>
      </c>
      <c r="G24" s="24">
        <v>9275306828107</v>
      </c>
      <c r="I24" s="24">
        <f t="shared" si="1"/>
        <v>551535247445</v>
      </c>
      <c r="K24" s="24">
        <v>10120000</v>
      </c>
      <c r="M24" s="24">
        <v>9826842075552</v>
      </c>
      <c r="O24" s="24">
        <v>9233542269357</v>
      </c>
      <c r="Q24" s="24">
        <f t="shared" si="0"/>
        <v>593299806195</v>
      </c>
    </row>
    <row r="25" spans="1:17" ht="21" x14ac:dyDescent="0.25">
      <c r="A25" s="25" t="s">
        <v>88</v>
      </c>
      <c r="C25" s="24">
        <v>3000000</v>
      </c>
      <c r="E25" s="24">
        <v>2882790410812</v>
      </c>
      <c r="G25" s="24">
        <v>2599628198988</v>
      </c>
      <c r="I25" s="24">
        <f t="shared" si="1"/>
        <v>283162211824</v>
      </c>
      <c r="K25" s="24">
        <v>3000000</v>
      </c>
      <c r="M25" s="24">
        <v>2882790410812</v>
      </c>
      <c r="O25" s="24">
        <v>2664920260012</v>
      </c>
      <c r="Q25" s="24">
        <f t="shared" si="0"/>
        <v>217870150800</v>
      </c>
    </row>
    <row r="26" spans="1:17" ht="21" x14ac:dyDescent="0.25">
      <c r="A26" s="25" t="s">
        <v>89</v>
      </c>
      <c r="C26" s="24">
        <v>2098065</v>
      </c>
      <c r="E26" s="24">
        <v>2002877004242</v>
      </c>
      <c r="G26" s="24">
        <v>1908802411544</v>
      </c>
      <c r="I26" s="24">
        <f t="shared" si="1"/>
        <v>94074592698</v>
      </c>
      <c r="K26" s="24">
        <v>2098065</v>
      </c>
      <c r="M26" s="24">
        <v>2002877004242</v>
      </c>
      <c r="O26" s="24">
        <v>1846313254794</v>
      </c>
      <c r="Q26" s="24">
        <f t="shared" si="0"/>
        <v>156563749448</v>
      </c>
    </row>
    <row r="27" spans="1:17" ht="21" x14ac:dyDescent="0.25">
      <c r="A27" s="25" t="s">
        <v>42</v>
      </c>
      <c r="C27" s="24">
        <v>252190</v>
      </c>
      <c r="E27" s="24">
        <v>1045235490448</v>
      </c>
      <c r="G27" s="24">
        <v>1021964897079</v>
      </c>
      <c r="I27" s="24">
        <f t="shared" si="1"/>
        <v>23270593369</v>
      </c>
      <c r="K27" s="24">
        <v>252190</v>
      </c>
      <c r="M27" s="24">
        <v>1045235490448</v>
      </c>
      <c r="O27" s="24">
        <v>952903846307</v>
      </c>
      <c r="Q27" s="24">
        <f t="shared" si="0"/>
        <v>92331644141</v>
      </c>
    </row>
    <row r="28" spans="1:17" ht="21" x14ac:dyDescent="0.25">
      <c r="A28" s="25" t="s">
        <v>40</v>
      </c>
      <c r="C28" s="24">
        <v>3207600</v>
      </c>
      <c r="E28" s="24">
        <v>7091186791888</v>
      </c>
      <c r="G28" s="24">
        <v>6977807071540</v>
      </c>
      <c r="I28" s="24">
        <f t="shared" si="1"/>
        <v>113379720348</v>
      </c>
      <c r="K28" s="24">
        <v>3207600</v>
      </c>
      <c r="M28" s="24">
        <v>7091186791888</v>
      </c>
      <c r="O28" s="24">
        <v>6637667910498</v>
      </c>
      <c r="Q28" s="24">
        <f t="shared" si="0"/>
        <v>453518881390</v>
      </c>
    </row>
    <row r="29" spans="1:17" ht="21" x14ac:dyDescent="0.25">
      <c r="A29" s="25" t="s">
        <v>90</v>
      </c>
      <c r="C29" s="24">
        <v>7793740</v>
      </c>
      <c r="E29" s="24">
        <v>7188103876243</v>
      </c>
      <c r="G29" s="24">
        <v>7022711793098</v>
      </c>
      <c r="I29" s="24">
        <f t="shared" si="1"/>
        <v>165392083145</v>
      </c>
      <c r="K29" s="24">
        <v>7793740</v>
      </c>
      <c r="M29" s="24">
        <v>7188103876243</v>
      </c>
      <c r="O29" s="24">
        <v>7036487973396</v>
      </c>
      <c r="Q29" s="24">
        <f t="shared" si="0"/>
        <v>151615902847</v>
      </c>
    </row>
    <row r="30" spans="1:17" ht="21" x14ac:dyDescent="0.25">
      <c r="A30" s="25" t="s">
        <v>91</v>
      </c>
      <c r="C30" s="24">
        <v>6048600</v>
      </c>
      <c r="E30" s="24">
        <v>5812892795134</v>
      </c>
      <c r="G30" s="24">
        <v>5551060420194</v>
      </c>
      <c r="I30" s="24">
        <f t="shared" si="1"/>
        <v>261832374940</v>
      </c>
      <c r="K30" s="24">
        <v>6048600</v>
      </c>
      <c r="M30" s="24">
        <v>5812892795134</v>
      </c>
      <c r="O30" s="24">
        <v>5697548189850</v>
      </c>
      <c r="Q30" s="24">
        <f t="shared" si="0"/>
        <v>115344605284</v>
      </c>
    </row>
    <row r="31" spans="1:17" ht="21" x14ac:dyDescent="0.25">
      <c r="A31" s="25" t="s">
        <v>92</v>
      </c>
      <c r="C31" s="24">
        <v>3563925</v>
      </c>
      <c r="E31" s="24">
        <v>3178603889471</v>
      </c>
      <c r="G31" s="24">
        <v>3267371642727</v>
      </c>
      <c r="I31" s="24">
        <f t="shared" si="1"/>
        <v>-88767753256</v>
      </c>
      <c r="K31" s="24">
        <v>3563925</v>
      </c>
      <c r="M31" s="24">
        <v>3178603889471</v>
      </c>
      <c r="O31" s="24">
        <v>3268255048321</v>
      </c>
      <c r="Q31" s="24">
        <f t="shared" si="0"/>
        <v>-89651158850</v>
      </c>
    </row>
    <row r="32" spans="1:17" ht="21" x14ac:dyDescent="0.25">
      <c r="A32" s="25" t="s">
        <v>43</v>
      </c>
      <c r="C32" s="24">
        <v>963700</v>
      </c>
      <c r="E32" s="24">
        <v>5475682193111</v>
      </c>
      <c r="G32" s="24">
        <v>5393669888685</v>
      </c>
      <c r="I32" s="24">
        <f t="shared" si="1"/>
        <v>82012304426</v>
      </c>
      <c r="K32" s="24">
        <v>963700</v>
      </c>
      <c r="M32" s="24">
        <v>5475682193111</v>
      </c>
      <c r="O32" s="24">
        <v>5147632975215</v>
      </c>
      <c r="Q32" s="24">
        <f t="shared" si="0"/>
        <v>328049217896</v>
      </c>
    </row>
    <row r="33" spans="1:17" ht="21" x14ac:dyDescent="0.25">
      <c r="A33" s="25" t="s">
        <v>93</v>
      </c>
      <c r="C33" s="24">
        <v>15171600</v>
      </c>
      <c r="E33" s="24">
        <v>13971273070449</v>
      </c>
      <c r="G33" s="24">
        <v>14686632393763</v>
      </c>
      <c r="I33" s="24">
        <f t="shared" si="1"/>
        <v>-715359323314</v>
      </c>
      <c r="K33" s="24">
        <v>15171600</v>
      </c>
      <c r="M33" s="24">
        <v>13971273070449</v>
      </c>
      <c r="O33" s="24">
        <v>13539421255554</v>
      </c>
      <c r="Q33" s="24">
        <f t="shared" si="0"/>
        <v>431851814895</v>
      </c>
    </row>
    <row r="34" spans="1:17" ht="21" x14ac:dyDescent="0.25">
      <c r="A34" s="25" t="s">
        <v>94</v>
      </c>
      <c r="C34" s="24">
        <v>38873775</v>
      </c>
      <c r="E34" s="24">
        <v>33835455893366</v>
      </c>
      <c r="G34" s="24">
        <v>33581046371709</v>
      </c>
      <c r="I34" s="24">
        <f t="shared" si="1"/>
        <v>254409521657</v>
      </c>
      <c r="K34" s="24">
        <v>38873775</v>
      </c>
      <c r="M34" s="24">
        <v>33835455893366</v>
      </c>
      <c r="O34" s="24">
        <v>34247946572493</v>
      </c>
      <c r="Q34" s="24">
        <f t="shared" si="0"/>
        <v>-412490679127</v>
      </c>
    </row>
    <row r="35" spans="1:17" ht="21" x14ac:dyDescent="0.25">
      <c r="A35" s="25" t="s">
        <v>95</v>
      </c>
      <c r="C35" s="24">
        <v>267211</v>
      </c>
      <c r="E35" s="24">
        <v>218140963676</v>
      </c>
      <c r="G35" s="24">
        <v>216607256241</v>
      </c>
      <c r="I35" s="24">
        <f t="shared" si="1"/>
        <v>1533707435</v>
      </c>
      <c r="K35" s="24">
        <v>267211</v>
      </c>
      <c r="M35" s="24">
        <v>218140963676</v>
      </c>
      <c r="O35" s="24">
        <v>218396091807</v>
      </c>
      <c r="Q35" s="24">
        <f t="shared" si="0"/>
        <v>-255128131</v>
      </c>
    </row>
    <row r="36" spans="1:17" ht="21" x14ac:dyDescent="0.25">
      <c r="A36" s="25" t="s">
        <v>96</v>
      </c>
      <c r="C36" s="24">
        <v>8733899</v>
      </c>
      <c r="E36" s="24">
        <v>7788436668324</v>
      </c>
      <c r="G36" s="24">
        <v>7788881995281</v>
      </c>
      <c r="I36" s="24">
        <f t="shared" si="1"/>
        <v>-445326957</v>
      </c>
      <c r="K36" s="24">
        <v>8733899</v>
      </c>
      <c r="M36" s="24">
        <v>7788436668324</v>
      </c>
      <c r="O36" s="24">
        <v>7187856509249</v>
      </c>
      <c r="Q36" s="24">
        <f t="shared" si="0"/>
        <v>600580159075</v>
      </c>
    </row>
    <row r="37" spans="1:17" ht="21" x14ac:dyDescent="0.25">
      <c r="A37" s="25" t="s">
        <v>106</v>
      </c>
      <c r="C37" s="24">
        <v>50780000</v>
      </c>
      <c r="E37" s="24">
        <v>45103089327686</v>
      </c>
      <c r="G37" s="24">
        <v>45019053461216</v>
      </c>
      <c r="I37" s="24">
        <f t="shared" si="1"/>
        <v>84035866470</v>
      </c>
      <c r="K37" s="24">
        <v>50780000</v>
      </c>
      <c r="M37" s="24">
        <v>45103089327686</v>
      </c>
      <c r="O37" s="24">
        <v>45019053461216</v>
      </c>
      <c r="Q37" s="24">
        <f t="shared" si="0"/>
        <v>84035866470</v>
      </c>
    </row>
    <row r="38" spans="1:17" ht="21" x14ac:dyDescent="0.25">
      <c r="A38" s="25" t="s">
        <v>97</v>
      </c>
      <c r="C38" s="24">
        <v>4920074</v>
      </c>
      <c r="E38" s="24">
        <v>4347509363036</v>
      </c>
      <c r="G38" s="24">
        <v>4305127702475</v>
      </c>
      <c r="I38" s="24">
        <f t="shared" si="1"/>
        <v>42381660561</v>
      </c>
      <c r="K38" s="24">
        <v>4920074</v>
      </c>
      <c r="M38" s="24">
        <v>4347509363036</v>
      </c>
      <c r="O38" s="24">
        <v>4030089614197</v>
      </c>
      <c r="Q38" s="24">
        <f t="shared" si="0"/>
        <v>317419748839</v>
      </c>
    </row>
    <row r="39" spans="1:17" ht="21" x14ac:dyDescent="0.25">
      <c r="A39" s="25" t="s">
        <v>98</v>
      </c>
      <c r="C39" s="24">
        <v>18156000</v>
      </c>
      <c r="E39" s="24">
        <v>15579457843612</v>
      </c>
      <c r="G39" s="24">
        <v>15316683028736</v>
      </c>
      <c r="I39" s="24">
        <f t="shared" si="1"/>
        <v>262774814876</v>
      </c>
      <c r="K39" s="24">
        <v>18156000</v>
      </c>
      <c r="M39" s="24">
        <v>15579457843612</v>
      </c>
      <c r="O39" s="24">
        <v>15392635428838</v>
      </c>
      <c r="Q39" s="24">
        <f t="shared" si="0"/>
        <v>186822414774</v>
      </c>
    </row>
    <row r="40" spans="1:17" ht="21" x14ac:dyDescent="0.25">
      <c r="A40" s="25" t="s">
        <v>99</v>
      </c>
      <c r="C40" s="24">
        <v>1919665</v>
      </c>
      <c r="E40" s="24">
        <v>1589689035936</v>
      </c>
      <c r="G40" s="24">
        <v>1596289253725</v>
      </c>
      <c r="I40" s="24">
        <f t="shared" si="1"/>
        <v>-6600217789</v>
      </c>
      <c r="K40" s="24">
        <v>1919665</v>
      </c>
      <c r="M40" s="24">
        <v>1589689035936</v>
      </c>
      <c r="O40" s="24">
        <v>1548536994689</v>
      </c>
      <c r="Q40" s="24">
        <f t="shared" si="0"/>
        <v>41152041247</v>
      </c>
    </row>
    <row r="41" spans="1:17" ht="21" x14ac:dyDescent="0.25">
      <c r="A41" s="25" t="s">
        <v>100</v>
      </c>
      <c r="C41" s="24">
        <v>161080</v>
      </c>
      <c r="E41" s="24">
        <v>140481807353</v>
      </c>
      <c r="G41" s="24">
        <v>141747284449</v>
      </c>
      <c r="I41" s="24">
        <f t="shared" si="1"/>
        <v>-1265477096</v>
      </c>
      <c r="K41" s="24">
        <v>161080</v>
      </c>
      <c r="M41" s="24">
        <v>140481807353</v>
      </c>
      <c r="O41" s="24">
        <v>139110685949</v>
      </c>
      <c r="Q41" s="24">
        <f t="shared" si="0"/>
        <v>1371121404</v>
      </c>
    </row>
    <row r="42" spans="1:17" ht="21" x14ac:dyDescent="0.25">
      <c r="A42" s="25" t="s">
        <v>80</v>
      </c>
      <c r="C42" s="24">
        <v>500000</v>
      </c>
      <c r="E42" s="24">
        <v>463536441778</v>
      </c>
      <c r="G42" s="24">
        <v>459690321779</v>
      </c>
      <c r="I42" s="24">
        <f t="shared" si="1"/>
        <v>3846119999</v>
      </c>
      <c r="K42" s="24">
        <v>500000</v>
      </c>
      <c r="M42" s="24">
        <v>463536441778</v>
      </c>
      <c r="O42" s="24">
        <v>448276933189</v>
      </c>
      <c r="Q42" s="24">
        <f t="shared" si="0"/>
        <v>15259508589</v>
      </c>
    </row>
    <row r="43" spans="1:17" ht="21" x14ac:dyDescent="0.25">
      <c r="A43" s="25" t="s">
        <v>101</v>
      </c>
      <c r="C43" s="24">
        <v>3635032</v>
      </c>
      <c r="E43" s="24">
        <v>2816639842401</v>
      </c>
      <c r="G43" s="24">
        <v>2902319753069</v>
      </c>
      <c r="I43" s="24">
        <f t="shared" si="1"/>
        <v>-85679910668</v>
      </c>
      <c r="K43" s="24">
        <v>3635032</v>
      </c>
      <c r="M43" s="24">
        <v>2816639842401</v>
      </c>
      <c r="O43" s="24">
        <v>2844663162350</v>
      </c>
      <c r="Q43" s="24">
        <f t="shared" si="0"/>
        <v>-28023319949</v>
      </c>
    </row>
    <row r="44" spans="1:17" ht="21" x14ac:dyDescent="0.25">
      <c r="A44" s="25" t="s">
        <v>105</v>
      </c>
      <c r="C44" s="24">
        <v>10000000</v>
      </c>
      <c r="E44" s="24">
        <v>7655148484125</v>
      </c>
      <c r="G44" s="24">
        <v>7657237500000</v>
      </c>
      <c r="I44" s="24">
        <f t="shared" si="1"/>
        <v>-2089015875</v>
      </c>
      <c r="K44" s="24">
        <v>10000000</v>
      </c>
      <c r="M44" s="24">
        <v>7655148484125</v>
      </c>
      <c r="O44" s="24">
        <v>7657237500000</v>
      </c>
      <c r="Q44" s="24">
        <f t="shared" si="0"/>
        <v>-2089015875</v>
      </c>
    </row>
    <row r="45" spans="1:17" ht="21" x14ac:dyDescent="0.25">
      <c r="A45" s="25" t="s">
        <v>116</v>
      </c>
      <c r="C45" s="24">
        <v>300000</v>
      </c>
      <c r="E45" s="24">
        <v>259440639375</v>
      </c>
      <c r="G45" s="24">
        <v>259558078125</v>
      </c>
      <c r="I45" s="24">
        <f t="shared" si="1"/>
        <v>-117438750</v>
      </c>
      <c r="K45" s="24">
        <v>300000</v>
      </c>
      <c r="M45" s="24">
        <v>259440639375</v>
      </c>
      <c r="O45" s="24">
        <v>259558078125</v>
      </c>
      <c r="Q45" s="24">
        <f t="shared" si="0"/>
        <v>-117438750</v>
      </c>
    </row>
    <row r="46" spans="1:17" ht="21" x14ac:dyDescent="0.25">
      <c r="A46" s="25" t="s">
        <v>75</v>
      </c>
      <c r="C46" s="24">
        <v>188009</v>
      </c>
      <c r="E46" s="24">
        <v>156152748635</v>
      </c>
      <c r="G46" s="24">
        <v>156152748635</v>
      </c>
      <c r="I46" s="24">
        <f t="shared" si="1"/>
        <v>0</v>
      </c>
      <c r="K46" s="24">
        <v>188009</v>
      </c>
      <c r="M46" s="24">
        <v>156152748635</v>
      </c>
      <c r="O46" s="24">
        <v>156922513908</v>
      </c>
      <c r="Q46" s="24">
        <f t="shared" si="0"/>
        <v>-769765273</v>
      </c>
    </row>
    <row r="47" spans="1:17" ht="21" x14ac:dyDescent="0.25">
      <c r="A47" s="25" t="s">
        <v>66</v>
      </c>
      <c r="C47" s="24">
        <v>800000</v>
      </c>
      <c r="E47" s="24">
        <v>713716699950</v>
      </c>
      <c r="G47" s="24">
        <v>713716699950</v>
      </c>
      <c r="I47" s="24">
        <f t="shared" si="1"/>
        <v>0</v>
      </c>
      <c r="K47" s="24">
        <v>800000</v>
      </c>
      <c r="M47" s="24">
        <v>713716699950</v>
      </c>
      <c r="O47" s="24">
        <v>713913750000</v>
      </c>
      <c r="Q47" s="24">
        <f t="shared" si="0"/>
        <v>-197050050</v>
      </c>
    </row>
    <row r="48" spans="1:17" ht="21" x14ac:dyDescent="0.25">
      <c r="A48" s="25" t="s">
        <v>73</v>
      </c>
      <c r="C48" s="24">
        <v>52689</v>
      </c>
      <c r="E48" s="24">
        <v>46129202830</v>
      </c>
      <c r="G48" s="24">
        <v>46129202830</v>
      </c>
      <c r="I48" s="24">
        <f t="shared" si="1"/>
        <v>0</v>
      </c>
      <c r="K48" s="24">
        <v>52689</v>
      </c>
      <c r="M48" s="24">
        <v>46129202830</v>
      </c>
      <c r="O48" s="24">
        <v>46361467312</v>
      </c>
      <c r="Q48" s="24">
        <f t="shared" si="0"/>
        <v>-232264482</v>
      </c>
    </row>
    <row r="49" spans="1:17" ht="21" x14ac:dyDescent="0.25">
      <c r="A49" s="25" t="s">
        <v>55</v>
      </c>
      <c r="C49" s="24">
        <v>4500000</v>
      </c>
      <c r="E49" s="24">
        <v>4498970625000</v>
      </c>
      <c r="G49" s="24">
        <v>4498970625000</v>
      </c>
      <c r="I49" s="24">
        <f t="shared" si="1"/>
        <v>0</v>
      </c>
      <c r="K49" s="24">
        <v>4500000</v>
      </c>
      <c r="M49" s="24">
        <v>4498970625000</v>
      </c>
      <c r="O49" s="24">
        <v>4500000000000</v>
      </c>
      <c r="Q49" s="24">
        <f t="shared" si="0"/>
        <v>-1029375000</v>
      </c>
    </row>
    <row r="50" spans="1:17" ht="21" x14ac:dyDescent="0.25">
      <c r="A50" s="25" t="s">
        <v>79</v>
      </c>
      <c r="C50" s="24">
        <v>400000</v>
      </c>
      <c r="E50" s="24">
        <v>370195298450</v>
      </c>
      <c r="G50" s="24">
        <v>370195298450</v>
      </c>
      <c r="I50" s="24">
        <f t="shared" si="1"/>
        <v>0</v>
      </c>
      <c r="K50" s="24">
        <v>400000</v>
      </c>
      <c r="M50" s="24">
        <v>370195298450</v>
      </c>
      <c r="O50" s="24">
        <v>370280000000</v>
      </c>
      <c r="Q50" s="24">
        <f t="shared" si="0"/>
        <v>-84701550</v>
      </c>
    </row>
    <row r="51" spans="1:17" ht="21" x14ac:dyDescent="0.25">
      <c r="A51" s="25" t="s">
        <v>117</v>
      </c>
      <c r="C51" s="24">
        <v>17186928</v>
      </c>
      <c r="E51" s="24">
        <v>12815302161360</v>
      </c>
      <c r="G51" s="24">
        <v>13208752835599</v>
      </c>
      <c r="I51" s="24">
        <f t="shared" si="1"/>
        <v>-393450674239</v>
      </c>
      <c r="K51" s="24">
        <v>17186928</v>
      </c>
      <c r="M51" s="24">
        <v>12815302161360</v>
      </c>
      <c r="O51" s="24">
        <v>13208752835599</v>
      </c>
      <c r="Q51" s="24">
        <f t="shared" si="0"/>
        <v>-393450674239</v>
      </c>
    </row>
    <row r="52" spans="1:17" ht="21" x14ac:dyDescent="0.25">
      <c r="A52" s="25" t="s">
        <v>118</v>
      </c>
      <c r="C52" s="24">
        <v>15476602</v>
      </c>
      <c r="E52" s="24">
        <v>11518858910635</v>
      </c>
      <c r="G52" s="24">
        <v>11759694741245</v>
      </c>
      <c r="I52" s="24">
        <f t="shared" si="1"/>
        <v>-240835830610</v>
      </c>
      <c r="K52" s="24">
        <v>15476602</v>
      </c>
      <c r="M52" s="24">
        <v>11518858910635</v>
      </c>
      <c r="O52" s="24">
        <v>11759694741245</v>
      </c>
      <c r="Q52" s="24">
        <f t="shared" si="0"/>
        <v>-240835830610</v>
      </c>
    </row>
    <row r="53" spans="1:17" ht="21" x14ac:dyDescent="0.25">
      <c r="A53" s="25" t="s">
        <v>61</v>
      </c>
      <c r="C53" s="24">
        <v>800000</v>
      </c>
      <c r="E53" s="24">
        <v>693841247500</v>
      </c>
      <c r="G53" s="24">
        <v>693841247500</v>
      </c>
      <c r="I53" s="24">
        <f t="shared" si="1"/>
        <v>0</v>
      </c>
      <c r="K53" s="24">
        <v>800000</v>
      </c>
      <c r="M53" s="24">
        <v>693841247500</v>
      </c>
      <c r="O53" s="24">
        <v>694033750000</v>
      </c>
      <c r="Q53" s="24">
        <f t="shared" si="0"/>
        <v>-192502500</v>
      </c>
    </row>
    <row r="54" spans="1:17" ht="21" x14ac:dyDescent="0.25">
      <c r="A54" s="25" t="s">
        <v>109</v>
      </c>
      <c r="C54" s="24">
        <v>37839541</v>
      </c>
      <c r="E54" s="24">
        <v>30145919184453</v>
      </c>
      <c r="G54" s="24">
        <v>30154196680224</v>
      </c>
      <c r="I54" s="24">
        <f t="shared" si="1"/>
        <v>-8277495771</v>
      </c>
      <c r="K54" s="24">
        <v>37839541</v>
      </c>
      <c r="M54" s="24">
        <v>30145919184453</v>
      </c>
      <c r="O54" s="24">
        <v>30154196680224</v>
      </c>
      <c r="Q54" s="24">
        <f t="shared" si="0"/>
        <v>-8277495771</v>
      </c>
    </row>
    <row r="55" spans="1:17" ht="21" x14ac:dyDescent="0.25">
      <c r="A55" s="25" t="s">
        <v>107</v>
      </c>
      <c r="C55" s="24">
        <v>22236349</v>
      </c>
      <c r="E55" s="24">
        <v>18235637637693</v>
      </c>
      <c r="G55" s="24">
        <v>18240582622600</v>
      </c>
      <c r="I55" s="24">
        <f t="shared" si="1"/>
        <v>-4944984907</v>
      </c>
      <c r="K55" s="24">
        <v>22236349</v>
      </c>
      <c r="M55" s="24">
        <v>18235637637693</v>
      </c>
      <c r="O55" s="24">
        <v>18240582622600</v>
      </c>
      <c r="Q55" s="24">
        <f t="shared" si="0"/>
        <v>-4944984907</v>
      </c>
    </row>
    <row r="56" spans="1:17" ht="21" x14ac:dyDescent="0.25">
      <c r="A56" s="25" t="s">
        <v>62</v>
      </c>
      <c r="C56" s="24">
        <v>2325000</v>
      </c>
      <c r="E56" s="24">
        <v>1960340219573</v>
      </c>
      <c r="G56" s="24">
        <v>1960340219573</v>
      </c>
      <c r="I56" s="24">
        <f t="shared" ref="I56:I68" si="2">+E56-G56</f>
        <v>0</v>
      </c>
      <c r="K56" s="24">
        <v>2325000</v>
      </c>
      <c r="M56" s="24">
        <v>1960340219573</v>
      </c>
      <c r="O56" s="24">
        <v>1960887639163</v>
      </c>
      <c r="Q56" s="24">
        <f t="shared" ref="Q56:Q68" si="3">+M56-O56</f>
        <v>-547419590</v>
      </c>
    </row>
    <row r="57" spans="1:17" ht="21" x14ac:dyDescent="0.25">
      <c r="A57" s="25" t="s">
        <v>63</v>
      </c>
      <c r="C57" s="24">
        <v>1200000</v>
      </c>
      <c r="E57" s="24">
        <v>985454525700</v>
      </c>
      <c r="G57" s="24">
        <v>985454525700</v>
      </c>
      <c r="I57" s="24">
        <f t="shared" si="2"/>
        <v>0</v>
      </c>
      <c r="K57" s="24">
        <v>1200000</v>
      </c>
      <c r="M57" s="24">
        <v>985454525700</v>
      </c>
      <c r="O57" s="24">
        <v>985740401250</v>
      </c>
      <c r="Q57" s="24">
        <f t="shared" si="3"/>
        <v>-285875550</v>
      </c>
    </row>
    <row r="58" spans="1:17" ht="21" x14ac:dyDescent="0.25">
      <c r="A58" s="25" t="s">
        <v>72</v>
      </c>
      <c r="C58" s="24">
        <v>52689</v>
      </c>
      <c r="E58" s="24">
        <v>48335313387</v>
      </c>
      <c r="G58" s="24">
        <v>48335313387</v>
      </c>
      <c r="I58" s="24">
        <f t="shared" si="2"/>
        <v>0</v>
      </c>
      <c r="K58" s="24">
        <v>52689</v>
      </c>
      <c r="M58" s="24">
        <v>48335313387</v>
      </c>
      <c r="O58" s="24">
        <v>48357431843</v>
      </c>
      <c r="Q58" s="24">
        <f t="shared" si="3"/>
        <v>-22118456</v>
      </c>
    </row>
    <row r="59" spans="1:17" ht="21" x14ac:dyDescent="0.25">
      <c r="A59" s="25" t="s">
        <v>60</v>
      </c>
      <c r="C59" s="24">
        <v>250000</v>
      </c>
      <c r="E59" s="24">
        <v>182118330900</v>
      </c>
      <c r="G59" s="24">
        <v>182118330900</v>
      </c>
      <c r="I59" s="24">
        <f t="shared" si="2"/>
        <v>0</v>
      </c>
      <c r="K59" s="24">
        <v>250000</v>
      </c>
      <c r="M59" s="24">
        <v>182118330900</v>
      </c>
      <c r="O59" s="24">
        <v>182188327500</v>
      </c>
      <c r="Q59" s="24">
        <f t="shared" si="3"/>
        <v>-69996600</v>
      </c>
    </row>
    <row r="60" spans="1:17" ht="21" x14ac:dyDescent="0.25">
      <c r="A60" s="25" t="s">
        <v>64</v>
      </c>
      <c r="C60" s="24">
        <v>3750000</v>
      </c>
      <c r="E60" s="24">
        <v>2749695863156</v>
      </c>
      <c r="G60" s="24">
        <v>2749695863156</v>
      </c>
      <c r="I60" s="24">
        <f t="shared" si="2"/>
        <v>0</v>
      </c>
      <c r="K60" s="24">
        <v>3750000</v>
      </c>
      <c r="M60" s="24">
        <v>2749695863156</v>
      </c>
      <c r="O60" s="24">
        <v>2750460000000</v>
      </c>
      <c r="Q60" s="24">
        <f t="shared" si="3"/>
        <v>-764136844</v>
      </c>
    </row>
    <row r="61" spans="1:17" ht="21" x14ac:dyDescent="0.25">
      <c r="A61" s="25" t="s">
        <v>113</v>
      </c>
      <c r="C61" s="24">
        <v>500000</v>
      </c>
      <c r="E61" s="24">
        <v>384616998731</v>
      </c>
      <c r="G61" s="24">
        <v>391317944442</v>
      </c>
      <c r="I61" s="24">
        <f t="shared" si="2"/>
        <v>-6700945711</v>
      </c>
      <c r="K61" s="24">
        <v>500000</v>
      </c>
      <c r="M61" s="24">
        <v>384616998731</v>
      </c>
      <c r="O61" s="24">
        <v>391317944442</v>
      </c>
      <c r="Q61" s="24">
        <f t="shared" si="3"/>
        <v>-6700945711</v>
      </c>
    </row>
    <row r="62" spans="1:17" ht="21" x14ac:dyDescent="0.25">
      <c r="A62" s="25" t="s">
        <v>59</v>
      </c>
      <c r="C62" s="24">
        <v>62350</v>
      </c>
      <c r="E62" s="24">
        <v>47405081606</v>
      </c>
      <c r="G62" s="24">
        <v>47405081606</v>
      </c>
      <c r="I62" s="24">
        <f t="shared" si="2"/>
        <v>0</v>
      </c>
      <c r="K62" s="24">
        <v>62350</v>
      </c>
      <c r="M62" s="24">
        <v>47405081606</v>
      </c>
      <c r="O62" s="24">
        <v>47426774387</v>
      </c>
      <c r="Q62" s="24">
        <f t="shared" si="3"/>
        <v>-21692781</v>
      </c>
    </row>
    <row r="63" spans="1:17" ht="21" x14ac:dyDescent="0.25">
      <c r="A63" s="25" t="s">
        <v>65</v>
      </c>
      <c r="C63" s="24">
        <v>2500000</v>
      </c>
      <c r="E63" s="24">
        <v>1822782943000</v>
      </c>
      <c r="G63" s="24">
        <v>1822782943000</v>
      </c>
      <c r="I63" s="24">
        <f t="shared" si="2"/>
        <v>0</v>
      </c>
      <c r="K63" s="24">
        <v>2500000</v>
      </c>
      <c r="M63" s="24">
        <v>1822782943000</v>
      </c>
      <c r="O63" s="24">
        <v>1823315901880</v>
      </c>
      <c r="Q63" s="24">
        <f t="shared" si="3"/>
        <v>-532958880</v>
      </c>
    </row>
    <row r="64" spans="1:17" ht="21" x14ac:dyDescent="0.25">
      <c r="A64" s="25" t="s">
        <v>112</v>
      </c>
      <c r="C64" s="24">
        <v>26327006</v>
      </c>
      <c r="E64" s="24">
        <v>20530367283954</v>
      </c>
      <c r="G64" s="24">
        <v>20536073666043</v>
      </c>
      <c r="I64" s="24">
        <f t="shared" si="2"/>
        <v>-5706382089</v>
      </c>
      <c r="K64" s="24">
        <v>26327006</v>
      </c>
      <c r="M64" s="24">
        <v>20530367283954</v>
      </c>
      <c r="O64" s="24">
        <v>20536073666043</v>
      </c>
      <c r="Q64" s="24">
        <f t="shared" si="3"/>
        <v>-5706382089</v>
      </c>
    </row>
    <row r="65" spans="1:17" ht="21" x14ac:dyDescent="0.25">
      <c r="A65" s="25" t="s">
        <v>67</v>
      </c>
      <c r="C65" s="24">
        <v>875000</v>
      </c>
      <c r="E65" s="24">
        <v>697241719464</v>
      </c>
      <c r="G65" s="24">
        <v>697241719464</v>
      </c>
      <c r="I65" s="24">
        <f t="shared" si="2"/>
        <v>0</v>
      </c>
      <c r="K65" s="24">
        <v>875000</v>
      </c>
      <c r="M65" s="24">
        <v>697241719464</v>
      </c>
      <c r="O65" s="24">
        <v>697435000000</v>
      </c>
      <c r="Q65" s="24">
        <f t="shared" si="3"/>
        <v>-193280536</v>
      </c>
    </row>
    <row r="66" spans="1:17" ht="21" x14ac:dyDescent="0.25">
      <c r="A66" s="25" t="s">
        <v>57</v>
      </c>
      <c r="C66" s="24">
        <v>262500</v>
      </c>
      <c r="E66" s="24">
        <v>197081907198</v>
      </c>
      <c r="G66" s="24">
        <v>198138916062</v>
      </c>
      <c r="I66" s="24">
        <f t="shared" si="2"/>
        <v>-1057008864</v>
      </c>
      <c r="K66" s="24">
        <v>262500</v>
      </c>
      <c r="M66" s="24">
        <v>197081907198</v>
      </c>
      <c r="O66" s="24">
        <v>198190450692</v>
      </c>
      <c r="Q66" s="24">
        <f t="shared" si="3"/>
        <v>-1108543494</v>
      </c>
    </row>
    <row r="67" spans="1:17" ht="21" x14ac:dyDescent="0.25">
      <c r="A67" s="25" t="s">
        <v>114</v>
      </c>
      <c r="C67" s="24">
        <v>124500</v>
      </c>
      <c r="E67" s="24">
        <v>112015655556</v>
      </c>
      <c r="G67" s="24">
        <v>112066015386</v>
      </c>
      <c r="I67" s="24">
        <f t="shared" si="2"/>
        <v>-50359830</v>
      </c>
      <c r="K67" s="24">
        <v>124500</v>
      </c>
      <c r="M67" s="24">
        <v>112015655556</v>
      </c>
      <c r="O67" s="24">
        <v>112066015386</v>
      </c>
      <c r="Q67" s="24">
        <f t="shared" si="3"/>
        <v>-50359830</v>
      </c>
    </row>
    <row r="68" spans="1:17" ht="21" x14ac:dyDescent="0.25">
      <c r="A68" s="25" t="s">
        <v>111</v>
      </c>
      <c r="C68" s="24">
        <v>9800000</v>
      </c>
      <c r="E68" s="24">
        <v>9797758250000</v>
      </c>
      <c r="G68" s="24">
        <v>9800000000000</v>
      </c>
      <c r="I68" s="24">
        <f t="shared" si="2"/>
        <v>-2241750000</v>
      </c>
      <c r="K68" s="24">
        <v>9800000</v>
      </c>
      <c r="M68" s="24">
        <v>9797758250000</v>
      </c>
      <c r="O68" s="24">
        <v>9800000000000</v>
      </c>
      <c r="Q68" s="24">
        <f t="shared" si="3"/>
        <v>-2241750000</v>
      </c>
    </row>
    <row r="69" spans="1:17" ht="21" x14ac:dyDescent="0.25">
      <c r="A69" s="25" t="s">
        <v>28</v>
      </c>
      <c r="C69" s="24" t="s">
        <v>28</v>
      </c>
      <c r="E69" s="26">
        <f>SUM(E8:E68)</f>
        <v>381149707285104</v>
      </c>
      <c r="F69" s="25"/>
      <c r="G69" s="26">
        <f>SUM(G8:G68)</f>
        <v>378690793843943</v>
      </c>
      <c r="H69" s="25"/>
      <c r="I69" s="26">
        <f>SUM(I8:I68)</f>
        <v>2458913441161</v>
      </c>
      <c r="K69" s="24" t="s">
        <v>28</v>
      </c>
      <c r="M69" s="26">
        <f>SUM(M8:M68)</f>
        <v>381149707285104</v>
      </c>
      <c r="N69" s="25"/>
      <c r="O69" s="26">
        <f>SUM(O8:O68)</f>
        <v>374186898021146</v>
      </c>
      <c r="P69" s="25"/>
      <c r="Q69" s="26">
        <f>SUM(Q8:Q68)</f>
        <v>6962809263958</v>
      </c>
    </row>
    <row r="72" spans="1:17" ht="21" x14ac:dyDescent="0.25">
      <c r="I72" s="25"/>
      <c r="Q72" s="25"/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سهام</vt:lpstr>
      <vt:lpstr>واحدهای صندوق</vt:lpstr>
      <vt:lpstr>تبعی</vt:lpstr>
      <vt:lpstr>اوراق مشارکت</vt:lpstr>
      <vt:lpstr>تعدیل قیمت</vt:lpstr>
      <vt:lpstr>سپرده</vt:lpstr>
      <vt:lpstr>جمع درآمدها</vt:lpstr>
      <vt:lpstr>سایر درآمدها</vt:lpstr>
      <vt:lpstr>سرمایه‌گذاری در سهام</vt:lpstr>
      <vt:lpstr>سرمایه‌گذاری در صندوق</vt:lpstr>
      <vt:lpstr>سرمایه‌گذاری در اوراق بهادار</vt:lpstr>
      <vt:lpstr>مبالغ تخصیصی اوراق آوند</vt:lpstr>
      <vt:lpstr>درآمد سود سهام</vt:lpstr>
      <vt:lpstr>سود اوراق بهادار</vt:lpstr>
      <vt:lpstr>سود سپرده بانکی</vt:lpstr>
      <vt:lpstr>درآمد سپرده بانکی</vt:lpstr>
      <vt:lpstr>درآمد ناشی از فروش</vt:lpstr>
      <vt:lpstr>درآمد ناشی از تغییر قیمت اوراق</vt:lpstr>
      <vt:lpstr>'مبالغ تخصیصی اوراق آوند'!Print_Area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Shahbazian, Abbas</cp:lastModifiedBy>
  <dcterms:modified xsi:type="dcterms:W3CDTF">2026-09-27T08:21:16Z</dcterms:modified>
</cp:coreProperties>
</file>